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3"/>
  </bookViews>
  <sheets>
    <sheet name="Balance Sheet" sheetId="1" r:id="rId1"/>
    <sheet name="Income statement" sheetId="2" r:id="rId2"/>
    <sheet name="CIE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<sst xmlns="http://schemas.openxmlformats.org/spreadsheetml/2006/main" count="144" uniqueCount="108">
  <si>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</si>
  <si>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</si>
  <si>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</si>
  <si>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</si>
  <si>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</si>
  <si>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</si>
  <si>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</si>
  <si>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</si>
  <si>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 xml:space="preserve">Net Current Assets </t>
  </si>
  <si>
    <t>Share Capital</t>
  </si>
  <si>
    <t>Reserves</t>
  </si>
  <si>
    <t>Minority Interests</t>
  </si>
  <si>
    <t>Share</t>
  </si>
  <si>
    <t>Retained</t>
  </si>
  <si>
    <t>Capital</t>
  </si>
  <si>
    <t>Profits</t>
  </si>
  <si>
    <t>Total</t>
  </si>
  <si>
    <t>CONDENSED CONSOLIDATED CASH FLOW STATEMENTS</t>
  </si>
  <si>
    <t>ended</t>
  </si>
  <si>
    <t>Interest income</t>
  </si>
  <si>
    <t>Interest expenses</t>
  </si>
  <si>
    <t>Changes in working capital</t>
  </si>
  <si>
    <t>Interest received</t>
  </si>
  <si>
    <t xml:space="preserve">Interest received </t>
  </si>
  <si>
    <t xml:space="preserve">Interest paid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</si>
  <si>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</si>
  <si>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</si>
  <si>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</si>
  <si>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</si>
  <si>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</si>
  <si>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</si>
  <si>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</si>
  <si>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</si>
  <si>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</si>
  <si>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</si>
  <si>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</si>
  <si>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</si>
  <si>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</si>
  <si>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</si>
  <si>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</si>
  <si>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Net cash used in financing activities</t>
  </si>
  <si>
    <t xml:space="preserve">Share </t>
  </si>
  <si>
    <t>Premium</t>
  </si>
  <si>
    <t>Other Investments</t>
  </si>
  <si>
    <t>CASH FLOWS FROM OPERATING ACTIVITIES</t>
  </si>
  <si>
    <t>Fixed Deposits</t>
  </si>
  <si>
    <t>Net Tangible Assets Per Share  (RM)</t>
  </si>
  <si>
    <t>-Basic</t>
  </si>
  <si>
    <t>-Diluted</t>
  </si>
  <si>
    <t>CONDENSED CONSOLIDATED STATEMENTS OF CHANGES IN EQUITY</t>
  </si>
  <si>
    <t>CASH FLOWS FROM FINANCING ACTIVITIES</t>
  </si>
  <si>
    <t>Other Payables and Accruals</t>
  </si>
  <si>
    <t>Other Capital</t>
  </si>
  <si>
    <t>Reserve</t>
  </si>
  <si>
    <t>CASH FLOWS FROM INVESTING ACTIVITIES</t>
  </si>
  <si>
    <t>CONDENSED CONSOLIDATED INCOME STATEMENTS</t>
  </si>
  <si>
    <t>Cash generated from operations</t>
  </si>
  <si>
    <t>Net cash from operating activities</t>
  </si>
  <si>
    <t>Year Ended</t>
  </si>
  <si>
    <t>Profit from operations</t>
  </si>
  <si>
    <t>Profit before tax</t>
  </si>
  <si>
    <t>Tax expense</t>
  </si>
  <si>
    <t>Profit after tax</t>
  </si>
  <si>
    <t>Tax Recoverable</t>
  </si>
  <si>
    <t xml:space="preserve">As At  </t>
  </si>
  <si>
    <t xml:space="preserve">As At </t>
  </si>
  <si>
    <t>Financed by:</t>
  </si>
  <si>
    <t>Landed Properties and Others</t>
  </si>
  <si>
    <t xml:space="preserve">Trade and Other Receivables       </t>
  </si>
  <si>
    <t>Balance as at 1 January 2004</t>
  </si>
  <si>
    <t>(The Condensed Consolidated Statements of Changes in Equity should be read in conjunction with the Notes</t>
  </si>
  <si>
    <t xml:space="preserve"> to this Interim Financial Report)</t>
  </si>
  <si>
    <t>to this Interim Financial Report)</t>
  </si>
  <si>
    <t xml:space="preserve">(The Condensed Consolidated Balance Sheets should be read in conjunction with the Notes </t>
  </si>
  <si>
    <t>(The Condensed Consolidated Income Statements should be read in conjunction with the Notes</t>
  </si>
  <si>
    <t>(The Condensed Consolidated Cash Flow Statements should be read in conjunction with the Notes</t>
  </si>
  <si>
    <t xml:space="preserve">Earning Per Share EPS (sen)          </t>
  </si>
  <si>
    <t>Purchase of quoted investments</t>
  </si>
  <si>
    <t>Adjustments for :-</t>
  </si>
  <si>
    <t>Net change in current assets</t>
  </si>
  <si>
    <t>Net change in curent liabilities</t>
  </si>
  <si>
    <t>Cash and cash equivalents comprise of:-</t>
  </si>
  <si>
    <t>Fixed deposits</t>
  </si>
  <si>
    <t>31.12.04</t>
  </si>
  <si>
    <t>Shareholders' Equity</t>
  </si>
  <si>
    <t>Net profit for the financial period</t>
  </si>
  <si>
    <t>Cash and bank balances</t>
  </si>
  <si>
    <t>Proceeds from disposal of quoted investments</t>
  </si>
  <si>
    <t>Operating profit before changes in working capital</t>
  </si>
  <si>
    <t>Cash and Bank balances</t>
  </si>
  <si>
    <t>Repayment of bank borrowings</t>
  </si>
  <si>
    <t>Balance as at 1 January 2005</t>
  </si>
  <si>
    <t>30.06.05</t>
  </si>
  <si>
    <t>NET INCREASE/(DECREASE) IN CASH AND CASH EQUIVALENTS</t>
  </si>
  <si>
    <t>FOR THE QUARTER ENDED 30 JUNE 2005</t>
  </si>
  <si>
    <t>AS AT 30 JUNE 2005</t>
  </si>
  <si>
    <t>30.06.04</t>
  </si>
  <si>
    <t>6 months</t>
  </si>
  <si>
    <t>ended 30 June 2005</t>
  </si>
  <si>
    <t>Balance as at 30 June 2005</t>
  </si>
  <si>
    <t>ended 30 June 2004</t>
  </si>
  <si>
    <t>Balance as at 30 June 2004</t>
  </si>
  <si>
    <t>Purchase of property, plant and equipment, landed properties and others</t>
  </si>
  <si>
    <t>Minority interest</t>
  </si>
  <si>
    <t>Non-cash items</t>
  </si>
  <si>
    <t>CASH AND CASH EQUIVALENTS AT BEGINNING OF FINANCIAL PERIOD</t>
  </si>
  <si>
    <t>CASH AND CASH EQUIVALENTS AT END OF FINANCIAL PERIOD</t>
  </si>
  <si>
    <t>Net cash used in investing activities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</si>
</sst>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  <numFmt numFmtId="169" formatCode="_(* #,##0.000_);_(* \(#,##0.000\);_(* &quot;-&quot;???_);_(@_)"/>
    <numFmt numFmtId="170" formatCode="_(* #,##0.00_);_(* \(#,##0.00\);_(* &quot;-&quot;???_);_(@_)"/>
    <numFmt numFmtId="171" formatCode="_(* #,##0.00000_);_(* \(#,##0.00000\);_(* &quot;-&quot;??_);_(@_)"/>
  </numFmts>
  <fonts count="15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4" fillId="0" borderId="0" xfId="20" applyFont="1" applyAlignment="1">
      <alignment horizontal="left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4" fillId="0" borderId="0" xfId="20" applyFont="1">
      <alignment/>
      <protection/>
    </xf>
    <xf numFmtId="164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7" fillId="0" borderId="0" xfId="0" applyFont="1" applyAlignment="1">
      <alignment/>
    </xf>
    <xf numFmtId="0" fontId="6" fillId="0" borderId="0" xfId="20" applyFont="1">
      <alignment/>
      <protection/>
    </xf>
    <xf numFmtId="164" fontId="8" fillId="0" borderId="0" xfId="15" applyNumberFormat="1" applyFont="1" applyAlignment="1">
      <alignment/>
    </xf>
    <xf numFmtId="0" fontId="8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9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10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9" fillId="0" borderId="0" xfId="15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20" applyFont="1" applyBorder="1">
      <alignment/>
      <protection/>
    </xf>
    <xf numFmtId="0" fontId="4" fillId="0" borderId="0" xfId="20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3" max="3" width="17.57421875" style="0" customWidth="1"/>
    <col min="4" max="4" width="10.7109375" style="0" customWidth="1"/>
    <col min="5" max="5" width="11.8515625" style="0" customWidth="1"/>
    <col min="6" max="6" width="13.28125" style="0" customWidth="1"/>
    <col min="7" max="7" width="1.57421875" style="0" customWidth="1"/>
    <col min="8" max="8" width="13.140625" style="0" customWidth="1"/>
    <col min="9" max="9" width="1.7109375" style="0" customWidth="1"/>
    <col min="10" max="10" width="10.28125" style="0" customWidth="1"/>
  </cols>
  <sheetData>
    <row r="1" spans="1:8" ht="15.75">
      <c r="A1" s="4" t="s">
        <v>0</v>
      </c>
      <c r="B1" s="5"/>
      <c r="C1" s="5"/>
      <c r="D1" s="5"/>
      <c r="E1" s="5"/>
      <c r="F1" s="15"/>
      <c r="G1" s="5"/>
      <c r="H1" s="6"/>
    </row>
    <row r="2" spans="1:8" ht="15">
      <c r="A2" s="7"/>
      <c r="B2" s="5"/>
      <c r="C2" s="5"/>
      <c r="D2" s="5"/>
      <c r="E2" s="5"/>
      <c r="F2" s="6"/>
      <c r="G2" s="5"/>
      <c r="H2" s="6"/>
    </row>
    <row r="3" spans="1:8" ht="15">
      <c r="A3" s="7" t="s">
        <v>1</v>
      </c>
      <c r="B3" s="5"/>
      <c r="C3" s="5"/>
      <c r="D3" s="5"/>
      <c r="E3" s="5"/>
      <c r="F3" s="6"/>
      <c r="G3" s="5"/>
      <c r="H3" s="6"/>
    </row>
    <row r="4" spans="1:8" ht="15">
      <c r="A4" s="7" t="s">
        <v>95</v>
      </c>
      <c r="B4" s="5"/>
      <c r="C4" s="5"/>
      <c r="D4" s="5"/>
      <c r="E4" s="5"/>
      <c r="F4" s="6"/>
      <c r="G4" s="5"/>
      <c r="H4" s="6"/>
    </row>
    <row r="5" spans="2:8" ht="15">
      <c r="B5" s="5"/>
      <c r="C5" s="5"/>
      <c r="D5" s="5"/>
      <c r="E5" s="5"/>
      <c r="F5" s="29" t="s">
        <v>2</v>
      </c>
      <c r="G5" s="56"/>
      <c r="H5" s="29" t="s">
        <v>3</v>
      </c>
    </row>
    <row r="6" spans="1:8" ht="15">
      <c r="A6" s="7"/>
      <c r="B6" s="5"/>
      <c r="C6" s="5"/>
      <c r="D6" s="5"/>
      <c r="E6" s="5"/>
      <c r="F6" s="29" t="s">
        <v>64</v>
      </c>
      <c r="G6" s="56"/>
      <c r="H6" s="29" t="s">
        <v>65</v>
      </c>
    </row>
    <row r="7" spans="1:8" ht="15">
      <c r="A7" s="5"/>
      <c r="B7" s="5"/>
      <c r="C7" s="5"/>
      <c r="D7" s="5"/>
      <c r="E7" s="5"/>
      <c r="F7" s="29" t="s">
        <v>92</v>
      </c>
      <c r="G7" s="56"/>
      <c r="H7" s="29" t="s">
        <v>83</v>
      </c>
    </row>
    <row r="8" spans="1:8" ht="15">
      <c r="A8" s="5"/>
      <c r="B8" s="5"/>
      <c r="C8" s="5"/>
      <c r="D8" s="5"/>
      <c r="E8" s="5"/>
      <c r="F8" s="29" t="s">
        <v>4</v>
      </c>
      <c r="G8" s="56"/>
      <c r="H8" s="29" t="s">
        <v>4</v>
      </c>
    </row>
    <row r="9" spans="1:8" ht="15">
      <c r="A9" s="5"/>
      <c r="B9" s="5"/>
      <c r="C9" s="5"/>
      <c r="D9" s="5"/>
      <c r="E9" s="5"/>
      <c r="F9" s="29"/>
      <c r="G9" s="56"/>
      <c r="H9" s="29"/>
    </row>
    <row r="10" spans="1:8" ht="15">
      <c r="A10" s="14" t="s">
        <v>5</v>
      </c>
      <c r="B10" s="5"/>
      <c r="C10" s="5"/>
      <c r="D10" s="5"/>
      <c r="E10" s="11"/>
      <c r="F10" s="6">
        <v>52</v>
      </c>
      <c r="G10" s="5"/>
      <c r="H10" s="6">
        <v>60</v>
      </c>
    </row>
    <row r="11" spans="1:8" ht="15">
      <c r="A11" s="14"/>
      <c r="B11" s="5"/>
      <c r="C11" s="5"/>
      <c r="D11" s="5"/>
      <c r="E11" s="11"/>
      <c r="F11" s="6"/>
      <c r="G11" s="5"/>
      <c r="H11" s="6"/>
    </row>
    <row r="12" spans="1:8" ht="15">
      <c r="A12" s="14" t="s">
        <v>43</v>
      </c>
      <c r="B12" s="5"/>
      <c r="C12" s="5"/>
      <c r="D12" s="5"/>
      <c r="E12" s="5"/>
      <c r="F12" s="6">
        <v>8375</v>
      </c>
      <c r="G12" s="5"/>
      <c r="H12" s="6">
        <v>7313</v>
      </c>
    </row>
    <row r="13" spans="1:8" ht="15">
      <c r="A13" s="5"/>
      <c r="B13" s="5"/>
      <c r="C13" s="5"/>
      <c r="D13" s="5"/>
      <c r="E13" s="5"/>
      <c r="F13" s="6"/>
      <c r="G13" s="5"/>
      <c r="H13" s="6"/>
    </row>
    <row r="14" spans="1:8" ht="15">
      <c r="A14" s="14" t="s">
        <v>6</v>
      </c>
      <c r="B14" s="5"/>
      <c r="C14" s="5"/>
      <c r="D14" s="5"/>
      <c r="E14" s="5"/>
      <c r="F14" s="6"/>
      <c r="G14" s="5"/>
      <c r="H14" s="6"/>
    </row>
    <row r="15" spans="1:8" ht="15">
      <c r="A15" s="5"/>
      <c r="B15" s="5" t="s">
        <v>67</v>
      </c>
      <c r="C15" s="5"/>
      <c r="D15" s="5"/>
      <c r="E15" s="5"/>
      <c r="F15" s="8">
        <v>105991</v>
      </c>
      <c r="G15" s="55"/>
      <c r="H15" s="8">
        <v>105745</v>
      </c>
    </row>
    <row r="16" spans="1:8" ht="15">
      <c r="A16" s="5"/>
      <c r="B16" s="5" t="s">
        <v>68</v>
      </c>
      <c r="C16" s="5"/>
      <c r="D16" s="5"/>
      <c r="E16" s="5"/>
      <c r="F16" s="9">
        <f>1550+18700+5314+5782+245</f>
        <v>31591</v>
      </c>
      <c r="G16" s="5"/>
      <c r="H16" s="9">
        <v>36911</v>
      </c>
    </row>
    <row r="17" spans="1:8" ht="15">
      <c r="A17" s="5"/>
      <c r="B17" s="5" t="s">
        <v>63</v>
      </c>
      <c r="C17" s="5"/>
      <c r="D17" s="5"/>
      <c r="E17" s="5"/>
      <c r="F17" s="9">
        <v>838</v>
      </c>
      <c r="G17" s="5"/>
      <c r="H17" s="9">
        <v>820</v>
      </c>
    </row>
    <row r="18" spans="1:8" ht="15">
      <c r="A18" s="5"/>
      <c r="B18" s="5" t="s">
        <v>45</v>
      </c>
      <c r="C18" s="5"/>
      <c r="D18" s="5"/>
      <c r="E18" s="5"/>
      <c r="F18" s="9">
        <v>11319</v>
      </c>
      <c r="G18" s="5"/>
      <c r="H18" s="9">
        <v>4916</v>
      </c>
    </row>
    <row r="19" spans="1:8" ht="15">
      <c r="A19" s="5"/>
      <c r="B19" s="5" t="s">
        <v>89</v>
      </c>
      <c r="C19" s="5"/>
      <c r="D19" s="5"/>
      <c r="E19" s="5"/>
      <c r="F19" s="9">
        <v>276</v>
      </c>
      <c r="G19" s="5"/>
      <c r="H19" s="9">
        <v>252</v>
      </c>
    </row>
    <row r="20" spans="1:8" ht="15">
      <c r="A20" s="5"/>
      <c r="B20" s="5"/>
      <c r="C20" s="5"/>
      <c r="D20" s="5"/>
      <c r="E20" s="5"/>
      <c r="F20" s="9"/>
      <c r="G20" s="5"/>
      <c r="H20" s="9"/>
    </row>
    <row r="21" spans="1:8" ht="15">
      <c r="A21" s="5"/>
      <c r="B21" s="5"/>
      <c r="C21" s="5"/>
      <c r="D21" s="5"/>
      <c r="E21" s="5"/>
      <c r="F21" s="10">
        <f>SUM(F15:F19)</f>
        <v>150015</v>
      </c>
      <c r="G21" s="5"/>
      <c r="H21" s="10">
        <f>SUM(H15:H19)</f>
        <v>148644</v>
      </c>
    </row>
    <row r="22" spans="1:8" ht="15">
      <c r="A22" s="5"/>
      <c r="B22" s="5"/>
      <c r="C22" s="5"/>
      <c r="D22" s="5"/>
      <c r="E22" s="5"/>
      <c r="F22" s="9"/>
      <c r="G22" s="5"/>
      <c r="H22" s="9"/>
    </row>
    <row r="23" spans="1:8" ht="15">
      <c r="A23" s="14" t="s">
        <v>7</v>
      </c>
      <c r="B23" s="5"/>
      <c r="C23" s="5"/>
      <c r="D23" s="5"/>
      <c r="E23" s="5"/>
      <c r="F23" s="9"/>
      <c r="G23" s="5"/>
      <c r="H23" s="9"/>
    </row>
    <row r="24" spans="1:8" ht="15">
      <c r="A24" s="5"/>
      <c r="B24" s="5" t="s">
        <v>51</v>
      </c>
      <c r="C24" s="5"/>
      <c r="D24" s="5"/>
      <c r="E24" s="5"/>
      <c r="F24" s="9">
        <v>6237</v>
      </c>
      <c r="G24" s="5"/>
      <c r="H24" s="9">
        <f>5489+881</f>
        <v>6370</v>
      </c>
    </row>
    <row r="25" spans="1:8" ht="15">
      <c r="A25" s="5"/>
      <c r="B25" s="5"/>
      <c r="C25" s="5"/>
      <c r="D25" s="5"/>
      <c r="E25" s="5"/>
      <c r="F25" s="9"/>
      <c r="G25" s="5"/>
      <c r="H25" s="9"/>
    </row>
    <row r="26" spans="1:8" ht="15">
      <c r="A26" s="5"/>
      <c r="B26" s="5"/>
      <c r="C26" s="5"/>
      <c r="D26" s="5"/>
      <c r="E26" s="5"/>
      <c r="F26" s="10">
        <f>SUM(F24:F24)</f>
        <v>6237</v>
      </c>
      <c r="G26" s="5"/>
      <c r="H26" s="10">
        <f>SUM(H24:H24)</f>
        <v>6370</v>
      </c>
    </row>
    <row r="27" spans="1:8" ht="15">
      <c r="A27" s="5"/>
      <c r="B27" s="5"/>
      <c r="C27" s="5"/>
      <c r="D27" s="11"/>
      <c r="E27" s="11"/>
      <c r="F27" s="6"/>
      <c r="G27" s="5"/>
      <c r="H27" s="6"/>
    </row>
    <row r="28" spans="1:8" ht="15">
      <c r="A28" s="14" t="s">
        <v>8</v>
      </c>
      <c r="B28" s="5"/>
      <c r="C28" s="5"/>
      <c r="D28" s="5"/>
      <c r="E28" s="5"/>
      <c r="F28" s="6">
        <f>+F21-F26</f>
        <v>143778</v>
      </c>
      <c r="G28" s="5"/>
      <c r="H28" s="6">
        <f>+H21-H26</f>
        <v>142274</v>
      </c>
    </row>
    <row r="29" spans="1:8" ht="15">
      <c r="A29" s="14"/>
      <c r="B29" s="5"/>
      <c r="C29" s="5"/>
      <c r="D29" s="5"/>
      <c r="E29" s="5"/>
      <c r="F29" s="6"/>
      <c r="G29" s="5"/>
      <c r="H29" s="6"/>
    </row>
    <row r="30" spans="1:8" ht="15.75" thickBot="1">
      <c r="A30" s="5"/>
      <c r="B30" s="5"/>
      <c r="C30" s="5"/>
      <c r="D30" s="5"/>
      <c r="E30" s="5"/>
      <c r="F30" s="12">
        <f>+F10+F12+F28</f>
        <v>152205</v>
      </c>
      <c r="G30" s="5"/>
      <c r="H30" s="12">
        <f>+H10+H12+H28</f>
        <v>149647</v>
      </c>
    </row>
    <row r="31" spans="1:8" ht="15.75" thickTop="1">
      <c r="A31" s="5"/>
      <c r="B31" s="5"/>
      <c r="C31" s="5"/>
      <c r="D31" s="5"/>
      <c r="E31" s="5"/>
      <c r="F31" s="37"/>
      <c r="G31" s="5"/>
      <c r="H31" s="37"/>
    </row>
    <row r="32" spans="1:8" ht="15">
      <c r="A32" s="14" t="s">
        <v>66</v>
      </c>
      <c r="B32" s="5"/>
      <c r="C32" s="5"/>
      <c r="D32" s="5"/>
      <c r="E32" s="5"/>
      <c r="F32" s="37"/>
      <c r="G32" s="5"/>
      <c r="H32" s="37"/>
    </row>
    <row r="33" spans="1:8" ht="15">
      <c r="A33" s="5" t="s">
        <v>9</v>
      </c>
      <c r="B33" s="5"/>
      <c r="C33" s="5"/>
      <c r="D33" s="5"/>
      <c r="E33" s="5"/>
      <c r="F33" s="6">
        <v>75000</v>
      </c>
      <c r="G33" s="5"/>
      <c r="H33" s="6">
        <v>75000</v>
      </c>
    </row>
    <row r="34" spans="1:8" ht="15">
      <c r="A34" s="5"/>
      <c r="B34" s="5"/>
      <c r="C34" s="5"/>
      <c r="D34" s="5"/>
      <c r="E34" s="5"/>
      <c r="F34" s="6"/>
      <c r="G34" s="5"/>
      <c r="H34" s="6"/>
    </row>
    <row r="35" spans="1:8" ht="15">
      <c r="A35" s="5" t="s">
        <v>10</v>
      </c>
      <c r="B35" s="5"/>
      <c r="C35" s="5"/>
      <c r="D35" s="5"/>
      <c r="E35" s="5"/>
      <c r="F35" s="13">
        <v>77069</v>
      </c>
      <c r="G35" s="5"/>
      <c r="H35" s="13">
        <v>74490</v>
      </c>
    </row>
    <row r="36" spans="1:8" ht="15">
      <c r="A36" s="5"/>
      <c r="B36" s="5"/>
      <c r="C36" s="5"/>
      <c r="D36" s="5"/>
      <c r="E36" s="5"/>
      <c r="F36" s="37"/>
      <c r="G36" s="5"/>
      <c r="H36" s="37"/>
    </row>
    <row r="37" spans="1:8" ht="15">
      <c r="A37" s="5" t="s">
        <v>84</v>
      </c>
      <c r="B37" s="5"/>
      <c r="C37" s="5"/>
      <c r="D37" s="5"/>
      <c r="E37" s="5"/>
      <c r="F37" s="37">
        <f>SUM(F33:F35)</f>
        <v>152069</v>
      </c>
      <c r="G37" s="5"/>
      <c r="H37" s="6">
        <f>SUM(H33:H35)</f>
        <v>149490</v>
      </c>
    </row>
    <row r="38" spans="1:8" ht="15">
      <c r="A38" s="5"/>
      <c r="B38" s="5"/>
      <c r="C38" s="5"/>
      <c r="D38" s="5"/>
      <c r="E38" s="5"/>
      <c r="F38" s="37"/>
      <c r="G38" s="5"/>
      <c r="H38" s="6"/>
    </row>
    <row r="39" spans="1:8" ht="15">
      <c r="A39" s="5" t="s">
        <v>11</v>
      </c>
      <c r="B39" s="5"/>
      <c r="C39" s="5"/>
      <c r="D39" s="5"/>
      <c r="E39" s="5"/>
      <c r="F39" s="6">
        <v>136</v>
      </c>
      <c r="G39" s="5"/>
      <c r="H39" s="6">
        <v>157</v>
      </c>
    </row>
    <row r="40" spans="1:8" ht="15">
      <c r="A40" s="5"/>
      <c r="B40" s="5"/>
      <c r="C40" s="5"/>
      <c r="D40" s="5"/>
      <c r="E40" s="5"/>
      <c r="F40" s="6"/>
      <c r="G40" s="5"/>
      <c r="H40" s="6"/>
    </row>
    <row r="41" spans="1:8" ht="15.75" thickBot="1">
      <c r="A41" s="5"/>
      <c r="B41" s="5"/>
      <c r="C41" s="5"/>
      <c r="D41" s="5"/>
      <c r="E41" s="5"/>
      <c r="F41" s="12">
        <f>SUM(F37:F39)</f>
        <v>152205</v>
      </c>
      <c r="G41" s="5"/>
      <c r="H41" s="12">
        <f>SUM(H37:H39)</f>
        <v>149647</v>
      </c>
    </row>
    <row r="42" spans="1:8" ht="15" thickTop="1">
      <c r="A42" s="14"/>
      <c r="B42" s="14"/>
      <c r="C42" s="14"/>
      <c r="D42" s="14"/>
      <c r="E42" s="14"/>
      <c r="F42" s="15"/>
      <c r="G42" s="14"/>
      <c r="H42" s="15"/>
    </row>
    <row r="43" spans="1:8" ht="14.25">
      <c r="A43" s="14"/>
      <c r="B43" s="14"/>
      <c r="C43" s="14"/>
      <c r="D43" s="14"/>
      <c r="E43" s="14"/>
      <c r="F43" s="15"/>
      <c r="G43" s="14"/>
      <c r="H43" s="15"/>
    </row>
    <row r="44" spans="1:8" ht="15">
      <c r="A44" s="5" t="s">
        <v>46</v>
      </c>
      <c r="B44" s="5"/>
      <c r="C44" s="5"/>
      <c r="D44" s="5"/>
      <c r="E44" s="5"/>
      <c r="F44" s="16">
        <f>SUM(F37/75000)</f>
        <v>2.0275866666666666</v>
      </c>
      <c r="G44" s="5"/>
      <c r="H44" s="16">
        <f>SUM(H37/75000)</f>
        <v>1.9932</v>
      </c>
    </row>
    <row r="45" spans="1:8" ht="15">
      <c r="A45" s="5"/>
      <c r="B45" s="17"/>
      <c r="C45" s="17"/>
      <c r="D45" s="17"/>
      <c r="E45" s="17"/>
      <c r="F45" s="17"/>
      <c r="G45" s="17"/>
      <c r="H45" s="17"/>
    </row>
    <row r="46" spans="1:8" ht="15">
      <c r="A46" s="58" t="s">
        <v>73</v>
      </c>
      <c r="B46" s="14"/>
      <c r="C46" s="14"/>
      <c r="D46" s="14"/>
      <c r="E46" s="14"/>
      <c r="F46" s="15"/>
      <c r="G46" s="14"/>
      <c r="H46" s="15"/>
    </row>
    <row r="47" spans="1:8" ht="15">
      <c r="A47" s="58" t="s">
        <v>72</v>
      </c>
      <c r="B47" s="14"/>
      <c r="C47" s="14"/>
      <c r="D47" s="14"/>
      <c r="E47" s="14"/>
      <c r="F47" s="15"/>
      <c r="G47" s="14"/>
      <c r="H47" s="15"/>
    </row>
    <row r="48" spans="1:8" ht="14.25">
      <c r="A48" s="14"/>
      <c r="B48" s="14"/>
      <c r="C48" s="14"/>
      <c r="D48" s="14"/>
      <c r="E48" s="14"/>
      <c r="F48" s="15"/>
      <c r="G48" s="14"/>
      <c r="H48" s="15"/>
    </row>
    <row r="50" spans="1:8" ht="18.75">
      <c r="A50" s="18"/>
      <c r="B50" s="18"/>
      <c r="C50" s="18"/>
      <c r="D50" s="18"/>
      <c r="E50" s="18"/>
      <c r="F50" s="19"/>
      <c r="G50" s="20"/>
      <c r="H50" s="19"/>
    </row>
  </sheetData>
  <printOptions/>
  <pageMargins left="1.25" right="0.25" top="1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B1" sqref="B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2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3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3" t="s">
        <v>94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>
      <c r="A6" s="23"/>
      <c r="B6" s="28"/>
      <c r="C6" s="28"/>
      <c r="D6" s="28"/>
      <c r="E6" s="28"/>
      <c r="F6" s="64" t="s">
        <v>37</v>
      </c>
      <c r="G6" s="64"/>
      <c r="H6" s="28"/>
      <c r="I6" s="64" t="s">
        <v>38</v>
      </c>
      <c r="J6" s="64"/>
      <c r="K6" s="28"/>
      <c r="L6" s="28"/>
      <c r="M6" s="28"/>
    </row>
    <row r="7" spans="1:14" ht="15">
      <c r="A7" s="22"/>
      <c r="B7" s="22"/>
      <c r="C7" s="22"/>
      <c r="D7" s="22"/>
      <c r="E7" s="22"/>
      <c r="F7" s="35" t="s">
        <v>25</v>
      </c>
      <c r="G7" s="35" t="s">
        <v>33</v>
      </c>
      <c r="H7" s="25"/>
      <c r="I7" s="35" t="s">
        <v>35</v>
      </c>
      <c r="J7" s="35" t="s">
        <v>34</v>
      </c>
      <c r="K7" s="35"/>
      <c r="L7" s="35"/>
      <c r="M7" s="52"/>
      <c r="N7" s="1"/>
    </row>
    <row r="8" spans="1:14" ht="14.25" customHeight="1">
      <c r="A8" s="22"/>
      <c r="B8" s="22"/>
      <c r="C8" s="22"/>
      <c r="D8" s="22"/>
      <c r="E8" s="22"/>
      <c r="F8" s="35" t="s">
        <v>26</v>
      </c>
      <c r="G8" s="35" t="s">
        <v>26</v>
      </c>
      <c r="H8" s="25"/>
      <c r="I8" s="35" t="s">
        <v>58</v>
      </c>
      <c r="J8" s="35" t="s">
        <v>58</v>
      </c>
      <c r="K8" s="35"/>
      <c r="L8" s="35"/>
      <c r="M8" s="52"/>
      <c r="N8" s="1"/>
    </row>
    <row r="9" spans="1:17" ht="15">
      <c r="A9" s="22"/>
      <c r="B9" s="22"/>
      <c r="C9" s="22"/>
      <c r="D9" s="22"/>
      <c r="E9" s="22"/>
      <c r="F9" s="36" t="s">
        <v>92</v>
      </c>
      <c r="G9" s="36" t="s">
        <v>96</v>
      </c>
      <c r="H9" s="25"/>
      <c r="I9" s="36" t="s">
        <v>92</v>
      </c>
      <c r="J9" s="36" t="s">
        <v>96</v>
      </c>
      <c r="K9" s="52"/>
      <c r="L9" s="52"/>
      <c r="M9" s="52"/>
      <c r="N9" s="60"/>
      <c r="O9" s="33"/>
      <c r="P9" s="33"/>
      <c r="Q9" s="33"/>
    </row>
    <row r="10" spans="1:17" ht="15">
      <c r="A10" s="22"/>
      <c r="B10" s="22"/>
      <c r="C10" s="22"/>
      <c r="D10" s="22"/>
      <c r="E10" s="22"/>
      <c r="F10" s="35" t="s">
        <v>4</v>
      </c>
      <c r="G10" s="35" t="s">
        <v>4</v>
      </c>
      <c r="H10" s="22"/>
      <c r="I10" s="35" t="s">
        <v>4</v>
      </c>
      <c r="J10" s="35" t="s">
        <v>4</v>
      </c>
      <c r="K10" s="35"/>
      <c r="L10" s="52"/>
      <c r="M10" s="52"/>
      <c r="N10" s="33"/>
      <c r="O10" s="33"/>
      <c r="P10" s="33"/>
      <c r="Q10" s="33"/>
    </row>
    <row r="11" spans="1:17" ht="15">
      <c r="A11" s="22"/>
      <c r="B11" s="22"/>
      <c r="C11" s="22"/>
      <c r="D11" s="22"/>
      <c r="E11" s="22"/>
      <c r="F11" s="35"/>
      <c r="G11" s="35"/>
      <c r="H11" s="22"/>
      <c r="I11" s="35"/>
      <c r="J11" s="35"/>
      <c r="K11" s="35"/>
      <c r="L11" s="52"/>
      <c r="M11" s="52"/>
      <c r="N11" s="33"/>
      <c r="O11" s="33"/>
      <c r="P11" s="33"/>
      <c r="Q11" s="33"/>
    </row>
    <row r="12" spans="1:17" ht="15">
      <c r="A12" s="22" t="s">
        <v>27</v>
      </c>
      <c r="B12" s="22"/>
      <c r="C12" s="22"/>
      <c r="D12" s="22"/>
      <c r="E12" s="22"/>
      <c r="F12" s="6">
        <v>1551</v>
      </c>
      <c r="G12" s="6">
        <v>2037</v>
      </c>
      <c r="H12" s="6"/>
      <c r="I12" s="6">
        <v>4126</v>
      </c>
      <c r="J12" s="6">
        <v>3539</v>
      </c>
      <c r="K12" s="6"/>
      <c r="L12" s="37"/>
      <c r="M12" s="37"/>
      <c r="N12" s="34"/>
      <c r="O12" s="61"/>
      <c r="P12" s="33"/>
      <c r="Q12" s="33"/>
    </row>
    <row r="13" spans="1:17" ht="15">
      <c r="A13" s="22"/>
      <c r="B13" s="22"/>
      <c r="C13" s="22"/>
      <c r="D13" s="22"/>
      <c r="E13" s="22"/>
      <c r="F13" s="6"/>
      <c r="G13" s="6"/>
      <c r="H13" s="6"/>
      <c r="I13" s="6"/>
      <c r="J13" s="6"/>
      <c r="K13" s="6"/>
      <c r="L13" s="37"/>
      <c r="M13" s="37"/>
      <c r="N13" s="34"/>
      <c r="O13" s="33"/>
      <c r="P13" s="33"/>
      <c r="Q13" s="33"/>
    </row>
    <row r="14" spans="1:17" ht="15">
      <c r="A14" s="22" t="s">
        <v>28</v>
      </c>
      <c r="B14" s="22"/>
      <c r="C14" s="22"/>
      <c r="D14" s="22"/>
      <c r="E14" s="31"/>
      <c r="F14" s="37">
        <v>490</v>
      </c>
      <c r="G14" s="37">
        <v>768</v>
      </c>
      <c r="H14" s="37"/>
      <c r="I14" s="37">
        <v>636</v>
      </c>
      <c r="J14" s="37">
        <v>983</v>
      </c>
      <c r="K14" s="37"/>
      <c r="L14" s="37"/>
      <c r="M14" s="37"/>
      <c r="N14" s="34"/>
      <c r="O14" s="61"/>
      <c r="P14" s="33"/>
      <c r="Q14" s="33"/>
    </row>
    <row r="15" spans="1:17" ht="15">
      <c r="A15" s="22"/>
      <c r="B15" s="22"/>
      <c r="C15" s="22"/>
      <c r="D15" s="22"/>
      <c r="E15" s="22"/>
      <c r="F15" s="6"/>
      <c r="G15" s="6"/>
      <c r="H15" s="6"/>
      <c r="I15" s="37"/>
      <c r="J15" s="37"/>
      <c r="K15" s="37"/>
      <c r="L15" s="37"/>
      <c r="M15" s="37"/>
      <c r="N15" s="34"/>
      <c r="O15" s="33"/>
      <c r="P15" s="33"/>
      <c r="Q15" s="33"/>
    </row>
    <row r="16" spans="1:17" ht="15">
      <c r="A16" s="22" t="s">
        <v>29</v>
      </c>
      <c r="B16" s="22"/>
      <c r="C16" s="22"/>
      <c r="D16" s="22"/>
      <c r="E16" s="31"/>
      <c r="F16" s="37">
        <v>-759</v>
      </c>
      <c r="G16" s="37">
        <v>-755</v>
      </c>
      <c r="H16" s="6"/>
      <c r="I16" s="37">
        <v>-1194</v>
      </c>
      <c r="J16" s="37">
        <v>-1212</v>
      </c>
      <c r="K16" s="37"/>
      <c r="L16" s="37"/>
      <c r="M16" s="37"/>
      <c r="N16" s="34"/>
      <c r="O16" s="61"/>
      <c r="P16" s="61"/>
      <c r="Q16" s="33"/>
    </row>
    <row r="17" spans="1:17" ht="15">
      <c r="A17" s="22"/>
      <c r="B17" s="22"/>
      <c r="C17" s="22"/>
      <c r="D17" s="22"/>
      <c r="E17" s="22"/>
      <c r="F17" s="45"/>
      <c r="G17" s="45"/>
      <c r="H17" s="6"/>
      <c r="I17" s="37"/>
      <c r="J17" s="37"/>
      <c r="K17" s="37"/>
      <c r="L17" s="37"/>
      <c r="M17" s="37"/>
      <c r="N17" s="34"/>
      <c r="O17" s="33"/>
      <c r="P17" s="61"/>
      <c r="Q17" s="33"/>
    </row>
    <row r="18" spans="1:17" ht="15">
      <c r="A18" s="22" t="s">
        <v>30</v>
      </c>
      <c r="B18" s="22"/>
      <c r="C18" s="22"/>
      <c r="D18" s="22"/>
      <c r="E18" s="31"/>
      <c r="F18" s="13">
        <v>-590</v>
      </c>
      <c r="G18" s="13">
        <v>-930</v>
      </c>
      <c r="H18" s="6"/>
      <c r="I18" s="13">
        <v>-1011</v>
      </c>
      <c r="J18" s="13">
        <v>-648</v>
      </c>
      <c r="K18" s="37"/>
      <c r="L18" s="37"/>
      <c r="M18" s="37"/>
      <c r="N18" s="34"/>
      <c r="O18" s="61"/>
      <c r="P18" s="33"/>
      <c r="Q18" s="2"/>
    </row>
    <row r="19" spans="1:17" ht="15">
      <c r="A19" s="22"/>
      <c r="B19" s="22"/>
      <c r="C19" s="22"/>
      <c r="D19" s="22"/>
      <c r="E19" s="22"/>
      <c r="F19" s="6"/>
      <c r="G19" s="6"/>
      <c r="H19" s="6"/>
      <c r="I19" s="37"/>
      <c r="J19" s="37"/>
      <c r="K19" s="37"/>
      <c r="L19" s="37"/>
      <c r="M19" s="37"/>
      <c r="N19" s="34"/>
      <c r="O19" s="33"/>
      <c r="P19" s="33"/>
      <c r="Q19" s="33"/>
    </row>
    <row r="20" spans="1:17" ht="15">
      <c r="A20" s="24" t="s">
        <v>59</v>
      </c>
      <c r="B20" s="22"/>
      <c r="C20" s="22"/>
      <c r="D20" s="22"/>
      <c r="E20" s="22"/>
      <c r="F20" s="6">
        <f>SUM(F12:F18)</f>
        <v>692</v>
      </c>
      <c r="G20" s="6">
        <f>SUM(G12:G18)</f>
        <v>1120</v>
      </c>
      <c r="H20" s="6"/>
      <c r="I20" s="6">
        <f>SUM(I12:I18)</f>
        <v>2557</v>
      </c>
      <c r="J20" s="6">
        <f>SUM(J12:J18)</f>
        <v>2662</v>
      </c>
      <c r="K20" s="37"/>
      <c r="L20" s="37"/>
      <c r="M20" s="37"/>
      <c r="N20" s="34"/>
      <c r="O20" s="33"/>
      <c r="P20" s="33"/>
      <c r="Q20" s="33"/>
    </row>
    <row r="21" spans="1:17" ht="15">
      <c r="A21" s="22"/>
      <c r="B21" s="22"/>
      <c r="C21" s="22"/>
      <c r="D21" s="22"/>
      <c r="E21" s="22"/>
      <c r="F21" s="6"/>
      <c r="G21" s="6"/>
      <c r="H21" s="6"/>
      <c r="I21" s="6"/>
      <c r="J21" s="6"/>
      <c r="K21" s="37"/>
      <c r="L21" s="37"/>
      <c r="M21" s="37"/>
      <c r="N21" s="34"/>
      <c r="O21" s="33"/>
      <c r="P21" s="33"/>
      <c r="Q21" s="33"/>
    </row>
    <row r="22" spans="1:17" ht="15">
      <c r="A22" s="22" t="s">
        <v>31</v>
      </c>
      <c r="B22" s="22"/>
      <c r="C22" s="22"/>
      <c r="D22" s="22"/>
      <c r="E22" s="22"/>
      <c r="F22" s="13">
        <v>0</v>
      </c>
      <c r="G22" s="13">
        <v>0</v>
      </c>
      <c r="H22" s="6"/>
      <c r="I22" s="13">
        <v>0</v>
      </c>
      <c r="J22" s="13">
        <v>-6</v>
      </c>
      <c r="K22" s="37"/>
      <c r="L22" s="37"/>
      <c r="M22" s="37"/>
      <c r="N22" s="34"/>
      <c r="O22" s="61"/>
      <c r="P22" s="33"/>
      <c r="Q22" s="33"/>
    </row>
    <row r="23" spans="1:17" ht="15">
      <c r="A23" s="22"/>
      <c r="B23" s="22"/>
      <c r="C23" s="22"/>
      <c r="D23" s="22"/>
      <c r="E23" s="22"/>
      <c r="F23" s="37"/>
      <c r="G23" s="37"/>
      <c r="H23" s="6"/>
      <c r="I23" s="37"/>
      <c r="J23" s="37"/>
      <c r="K23" s="37"/>
      <c r="L23" s="37"/>
      <c r="M23" s="37"/>
      <c r="N23" s="34"/>
      <c r="O23" s="33"/>
      <c r="P23" s="33"/>
      <c r="Q23" s="33"/>
    </row>
    <row r="24" spans="1:17" ht="15">
      <c r="A24" s="24" t="s">
        <v>60</v>
      </c>
      <c r="B24" s="22"/>
      <c r="C24" s="22"/>
      <c r="D24" s="22"/>
      <c r="E24" s="22"/>
      <c r="F24" s="6">
        <f>SUM(F20:F22)</f>
        <v>692</v>
      </c>
      <c r="G24" s="6">
        <f>SUM(G20:G22)</f>
        <v>1120</v>
      </c>
      <c r="H24" s="6"/>
      <c r="I24" s="6">
        <f>SUM(I20:I22)</f>
        <v>2557</v>
      </c>
      <c r="J24" s="6">
        <f>SUM(J20:J22)</f>
        <v>2656</v>
      </c>
      <c r="K24" s="37"/>
      <c r="L24" s="37"/>
      <c r="M24" s="37"/>
      <c r="N24" s="34"/>
      <c r="O24" s="33"/>
      <c r="P24" s="33"/>
      <c r="Q24" s="33"/>
    </row>
    <row r="25" spans="1:17" ht="15">
      <c r="A25" s="22"/>
      <c r="B25" s="22"/>
      <c r="C25" s="22"/>
      <c r="D25" s="22"/>
      <c r="E25" s="22"/>
      <c r="F25" s="6"/>
      <c r="G25" s="6"/>
      <c r="H25" s="6"/>
      <c r="I25" s="6"/>
      <c r="J25" s="6"/>
      <c r="K25" s="37"/>
      <c r="L25" s="37"/>
      <c r="M25" s="37"/>
      <c r="N25" s="34"/>
      <c r="O25" s="33"/>
      <c r="P25" s="33"/>
      <c r="Q25" s="33"/>
    </row>
    <row r="26" spans="1:17" ht="15">
      <c r="A26" s="22" t="s">
        <v>61</v>
      </c>
      <c r="B26" s="22"/>
      <c r="C26" s="22"/>
      <c r="D26" s="22"/>
      <c r="E26" s="22"/>
      <c r="F26" s="13">
        <f>+I26-L26</f>
        <v>0</v>
      </c>
      <c r="G26" s="13">
        <f>+J26-M26</f>
        <v>0</v>
      </c>
      <c r="H26" s="6"/>
      <c r="I26" s="13">
        <v>0</v>
      </c>
      <c r="J26" s="13">
        <v>0</v>
      </c>
      <c r="K26" s="37"/>
      <c r="L26" s="37"/>
      <c r="M26" s="37"/>
      <c r="N26" s="34"/>
      <c r="O26" s="61"/>
      <c r="P26" s="33"/>
      <c r="Q26" s="33"/>
    </row>
    <row r="27" spans="1:17" ht="15">
      <c r="A27" s="22"/>
      <c r="B27" s="22"/>
      <c r="C27" s="22"/>
      <c r="D27" s="22"/>
      <c r="E27" s="22"/>
      <c r="F27" s="6"/>
      <c r="G27" s="6"/>
      <c r="H27" s="6"/>
      <c r="I27" s="6"/>
      <c r="J27" s="6"/>
      <c r="K27" s="37"/>
      <c r="L27" s="37"/>
      <c r="M27" s="37"/>
      <c r="N27" s="34"/>
      <c r="O27" s="33"/>
      <c r="P27" s="33"/>
      <c r="Q27" s="33"/>
    </row>
    <row r="28" spans="1:17" ht="15">
      <c r="A28" s="24" t="s">
        <v>62</v>
      </c>
      <c r="B28" s="22"/>
      <c r="C28" s="22"/>
      <c r="D28" s="22"/>
      <c r="E28" s="22"/>
      <c r="F28" s="6">
        <f>SUM(F24:F26)</f>
        <v>692</v>
      </c>
      <c r="G28" s="6">
        <f>SUM(G24:G26)</f>
        <v>1120</v>
      </c>
      <c r="H28" s="6"/>
      <c r="I28" s="6">
        <f>SUM(I24:I26)</f>
        <v>2557</v>
      </c>
      <c r="J28" s="6">
        <f>SUM(J24:J26)</f>
        <v>2656</v>
      </c>
      <c r="K28" s="37"/>
      <c r="L28" s="37"/>
      <c r="M28" s="37"/>
      <c r="N28" s="34"/>
      <c r="O28" s="33"/>
      <c r="P28" s="33"/>
      <c r="Q28" s="33"/>
    </row>
    <row r="29" spans="1:17" ht="15">
      <c r="A29" s="22"/>
      <c r="B29" s="22"/>
      <c r="C29" s="22"/>
      <c r="D29" s="22"/>
      <c r="E29" s="22"/>
      <c r="F29" s="6"/>
      <c r="G29" s="6"/>
      <c r="H29" s="6"/>
      <c r="I29" s="6"/>
      <c r="J29" s="6"/>
      <c r="K29" s="37"/>
      <c r="L29" s="37"/>
      <c r="M29" s="37"/>
      <c r="N29" s="34"/>
      <c r="O29" s="33"/>
      <c r="P29" s="33"/>
      <c r="Q29" s="33"/>
    </row>
    <row r="30" spans="1:17" ht="15">
      <c r="A30" s="22" t="s">
        <v>103</v>
      </c>
      <c r="B30" s="22"/>
      <c r="C30" s="22"/>
      <c r="D30" s="22"/>
      <c r="E30" s="22"/>
      <c r="F30" s="13">
        <v>19</v>
      </c>
      <c r="G30" s="13">
        <v>81</v>
      </c>
      <c r="H30" s="6"/>
      <c r="I30" s="13">
        <v>21</v>
      </c>
      <c r="J30" s="13">
        <v>1</v>
      </c>
      <c r="K30" s="37"/>
      <c r="L30" s="37"/>
      <c r="M30" s="37"/>
      <c r="N30" s="34"/>
      <c r="O30" s="61"/>
      <c r="P30" s="33"/>
      <c r="Q30" s="33"/>
    </row>
    <row r="31" spans="1:17" ht="15">
      <c r="A31" s="22"/>
      <c r="B31" s="22"/>
      <c r="C31" s="22"/>
      <c r="D31" s="22"/>
      <c r="E31" s="22"/>
      <c r="F31" s="6"/>
      <c r="G31" s="6"/>
      <c r="H31" s="6"/>
      <c r="I31" s="6"/>
      <c r="J31" s="6"/>
      <c r="K31" s="37"/>
      <c r="L31" s="37"/>
      <c r="M31" s="37"/>
      <c r="N31" s="34"/>
      <c r="O31" s="33"/>
      <c r="P31" s="33"/>
      <c r="Q31" s="33"/>
    </row>
    <row r="32" spans="1:17" ht="15.75" thickBot="1">
      <c r="A32" s="24" t="s">
        <v>85</v>
      </c>
      <c r="B32" s="22"/>
      <c r="C32" s="22"/>
      <c r="D32" s="22"/>
      <c r="E32" s="22"/>
      <c r="F32" s="26">
        <f>SUM(F28:F30)</f>
        <v>711</v>
      </c>
      <c r="G32" s="26">
        <f>SUM(G28:G30)</f>
        <v>1201</v>
      </c>
      <c r="H32" s="6"/>
      <c r="I32" s="26">
        <f>SUM(I28:I30)</f>
        <v>2578</v>
      </c>
      <c r="J32" s="26">
        <f>SUM(J28:J30)</f>
        <v>2657</v>
      </c>
      <c r="K32" s="37"/>
      <c r="L32" s="37"/>
      <c r="M32" s="37"/>
      <c r="N32" s="34"/>
      <c r="O32" s="33"/>
      <c r="P32" s="33"/>
      <c r="Q32" s="33"/>
    </row>
    <row r="33" spans="1:17" ht="15.75" thickTop="1">
      <c r="A33" s="22"/>
      <c r="B33" s="22"/>
      <c r="C33" s="22"/>
      <c r="D33" s="22"/>
      <c r="E33" s="22"/>
      <c r="F33" s="6"/>
      <c r="G33" s="6"/>
      <c r="H33" s="6"/>
      <c r="I33" s="6"/>
      <c r="J33" s="6"/>
      <c r="K33" s="37"/>
      <c r="L33" s="37"/>
      <c r="M33" s="37"/>
      <c r="N33" s="34"/>
      <c r="O33" s="33"/>
      <c r="P33" s="33"/>
      <c r="Q33" s="33"/>
    </row>
    <row r="34" spans="1:17" ht="15.75" thickBot="1">
      <c r="A34" s="22" t="s">
        <v>76</v>
      </c>
      <c r="B34" s="17"/>
      <c r="C34" s="22"/>
      <c r="D34" s="39" t="s">
        <v>47</v>
      </c>
      <c r="E34" s="22"/>
      <c r="F34" s="38">
        <f>F32/75000*100</f>
        <v>0.9480000000000001</v>
      </c>
      <c r="G34" s="38">
        <f>G32/75000*100</f>
        <v>1.6013333333333335</v>
      </c>
      <c r="H34" s="6"/>
      <c r="I34" s="38">
        <f>I32/75000*100</f>
        <v>3.437333333333333</v>
      </c>
      <c r="J34" s="38">
        <f>J32/75000*100</f>
        <v>3.542666666666667</v>
      </c>
      <c r="K34" s="41"/>
      <c r="L34" s="41"/>
      <c r="M34" s="41"/>
      <c r="N34" s="34"/>
      <c r="O34" s="33"/>
      <c r="P34" s="33"/>
      <c r="Q34" s="33"/>
    </row>
    <row r="35" spans="1:17" ht="16.5" thickBot="1" thickTop="1">
      <c r="A35" s="22"/>
      <c r="B35" s="17"/>
      <c r="C35" s="39"/>
      <c r="D35" s="39" t="s">
        <v>48</v>
      </c>
      <c r="E35" s="22"/>
      <c r="F35" s="46" t="s">
        <v>39</v>
      </c>
      <c r="G35" s="46" t="s">
        <v>39</v>
      </c>
      <c r="H35" s="47"/>
      <c r="I35" s="46" t="s">
        <v>39</v>
      </c>
      <c r="J35" s="46" t="s">
        <v>39</v>
      </c>
      <c r="K35" s="42"/>
      <c r="L35" s="62"/>
      <c r="M35" s="62"/>
      <c r="N35" s="34"/>
      <c r="O35" s="33"/>
      <c r="P35" s="33"/>
      <c r="Q35" s="33"/>
    </row>
    <row r="36" spans="1:17" ht="15.75" thickTop="1">
      <c r="A36" s="22"/>
      <c r="B36" s="22"/>
      <c r="C36" s="22"/>
      <c r="D36" s="22"/>
      <c r="E36" s="6"/>
      <c r="F36" s="6"/>
      <c r="G36" s="6"/>
      <c r="H36" s="6"/>
      <c r="I36" s="6"/>
      <c r="J36" s="6"/>
      <c r="K36" s="37"/>
      <c r="L36" s="37"/>
      <c r="M36" s="37"/>
      <c r="N36" s="34"/>
      <c r="O36" s="33"/>
      <c r="P36" s="33"/>
      <c r="Q36" s="33"/>
    </row>
    <row r="37" spans="1:17" ht="15">
      <c r="A37" s="22"/>
      <c r="B37" s="22"/>
      <c r="C37" s="22"/>
      <c r="D37" s="22"/>
      <c r="E37" s="6"/>
      <c r="F37" s="6"/>
      <c r="G37" s="6"/>
      <c r="H37" s="6"/>
      <c r="I37" s="6"/>
      <c r="J37" s="6"/>
      <c r="K37" s="37"/>
      <c r="L37" s="37"/>
      <c r="M37" s="37"/>
      <c r="N37" s="34"/>
      <c r="O37" s="33"/>
      <c r="P37" s="33"/>
      <c r="Q37" s="33"/>
    </row>
    <row r="38" spans="1:17" ht="15">
      <c r="A38" s="22"/>
      <c r="B38" s="22"/>
      <c r="C38" s="22"/>
      <c r="D38" s="22"/>
      <c r="E38" s="6"/>
      <c r="F38" s="6"/>
      <c r="G38" s="6"/>
      <c r="H38" s="6"/>
      <c r="I38" s="6"/>
      <c r="J38" s="6"/>
      <c r="K38" s="37"/>
      <c r="L38" s="37"/>
      <c r="M38" s="37"/>
      <c r="N38" s="34"/>
      <c r="O38" s="33"/>
      <c r="P38" s="33"/>
      <c r="Q38" s="33"/>
    </row>
    <row r="39" spans="1:17" ht="15">
      <c r="A39" s="5"/>
      <c r="B39" s="22"/>
      <c r="C39" s="22"/>
      <c r="D39" s="22"/>
      <c r="E39" s="22"/>
      <c r="F39" s="22"/>
      <c r="G39" s="27"/>
      <c r="H39" s="22"/>
      <c r="I39" s="22"/>
      <c r="J39" s="22"/>
      <c r="K39" s="43"/>
      <c r="L39" s="43"/>
      <c r="M39" s="43"/>
      <c r="N39" s="34"/>
      <c r="O39" s="33"/>
      <c r="P39" s="33"/>
      <c r="Q39" s="33"/>
    </row>
    <row r="40" spans="1:17" ht="15">
      <c r="A40" s="5"/>
      <c r="B40" s="22"/>
      <c r="C40" s="22"/>
      <c r="D40" s="22"/>
      <c r="E40" s="22"/>
      <c r="F40" s="22"/>
      <c r="G40" s="22"/>
      <c r="H40" s="22"/>
      <c r="I40" s="22"/>
      <c r="J40" s="22"/>
      <c r="K40" s="43"/>
      <c r="L40" s="43"/>
      <c r="M40" s="43"/>
      <c r="N40" s="34"/>
      <c r="O40" s="33"/>
      <c r="P40" s="33"/>
      <c r="Q40" s="33"/>
    </row>
    <row r="41" spans="1:13" ht="15">
      <c r="A41" s="58" t="s">
        <v>74</v>
      </c>
      <c r="B41" s="22"/>
      <c r="C41" s="22"/>
      <c r="D41" s="22"/>
      <c r="E41" s="22"/>
      <c r="F41" s="22"/>
      <c r="G41" s="40"/>
      <c r="H41" s="22"/>
      <c r="I41" s="22"/>
      <c r="J41" s="22"/>
      <c r="K41" s="43"/>
      <c r="L41" s="43"/>
      <c r="M41" s="40"/>
    </row>
    <row r="42" spans="1:13" ht="15">
      <c r="A42" s="58" t="s">
        <v>72</v>
      </c>
      <c r="B42" s="22"/>
      <c r="C42" s="22"/>
      <c r="D42" s="17"/>
      <c r="E42" s="17"/>
      <c r="F42" s="17"/>
      <c r="G42" s="17"/>
      <c r="H42" s="17"/>
      <c r="I42" s="17"/>
      <c r="J42" s="17"/>
      <c r="K42" s="44"/>
      <c r="L42" s="44"/>
      <c r="M42" s="17"/>
    </row>
    <row r="43" spans="1:14" ht="1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43"/>
      <c r="L43" s="43"/>
      <c r="M43" s="22"/>
      <c r="N43" s="3"/>
    </row>
    <row r="44" spans="11:12" ht="12.75">
      <c r="K44" s="33"/>
      <c r="L44" s="33"/>
    </row>
  </sheetData>
  <mergeCells count="2">
    <mergeCell ref="F6:G6"/>
    <mergeCell ref="I6:J6"/>
  </mergeCells>
  <printOptions/>
  <pageMargins left="1.05" right="0.75" top="1" bottom="0.75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1">
      <selection activeCell="A1" sqref="A1"/>
    </sheetView>
  </sheetViews>
  <sheetFormatPr defaultColWidth="9.140625" defaultRowHeight="12.75"/>
  <cols>
    <col min="4" max="4" width="5.8515625" style="0" customWidth="1"/>
    <col min="5" max="5" width="10.8515625" style="0" customWidth="1"/>
    <col min="6" max="6" width="10.421875" style="0" customWidth="1"/>
    <col min="7" max="7" width="11.7109375" style="0" customWidth="1"/>
    <col min="8" max="8" width="10.8515625" style="0" customWidth="1"/>
    <col min="9" max="9" width="11.00390625" style="0" customWidth="1"/>
  </cols>
  <sheetData>
    <row r="1" ht="15.75">
      <c r="A1" s="21" t="s">
        <v>0</v>
      </c>
    </row>
    <row r="2" ht="12.75">
      <c r="A2" s="28"/>
    </row>
    <row r="3" ht="14.25">
      <c r="A3" s="24" t="s">
        <v>49</v>
      </c>
    </row>
    <row r="4" ht="14.25">
      <c r="A4" s="24" t="s">
        <v>94</v>
      </c>
    </row>
    <row r="6" spans="1:10" ht="12.75">
      <c r="A6" s="28"/>
      <c r="B6" s="28"/>
      <c r="C6" s="28"/>
      <c r="D6" s="28"/>
      <c r="E6" s="53" t="s">
        <v>12</v>
      </c>
      <c r="F6" s="53" t="s">
        <v>41</v>
      </c>
      <c r="G6" s="53" t="s">
        <v>52</v>
      </c>
      <c r="H6" s="53" t="s">
        <v>13</v>
      </c>
      <c r="I6" s="53"/>
      <c r="J6" s="28"/>
    </row>
    <row r="7" spans="1:10" ht="12.75">
      <c r="A7" s="28"/>
      <c r="B7" s="28"/>
      <c r="C7" s="28"/>
      <c r="D7" s="28"/>
      <c r="E7" s="53" t="s">
        <v>14</v>
      </c>
      <c r="F7" s="53" t="s">
        <v>42</v>
      </c>
      <c r="G7" s="53" t="s">
        <v>53</v>
      </c>
      <c r="H7" s="53" t="s">
        <v>15</v>
      </c>
      <c r="I7" s="53" t="s">
        <v>16</v>
      </c>
      <c r="J7" s="28"/>
    </row>
    <row r="8" spans="1:10" ht="12.75">
      <c r="A8" s="28"/>
      <c r="B8" s="28"/>
      <c r="C8" s="28"/>
      <c r="D8" s="28"/>
      <c r="E8" s="53" t="s">
        <v>4</v>
      </c>
      <c r="F8" s="53" t="s">
        <v>4</v>
      </c>
      <c r="G8" s="53" t="s">
        <v>4</v>
      </c>
      <c r="H8" s="53" t="s">
        <v>4</v>
      </c>
      <c r="I8" s="53" t="s">
        <v>4</v>
      </c>
      <c r="J8" s="28"/>
    </row>
    <row r="9" spans="1:10" ht="12.75">
      <c r="A9" s="23" t="s">
        <v>97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54" t="s">
        <v>98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28"/>
      <c r="B11" s="28"/>
      <c r="C11" s="28"/>
      <c r="D11" s="28"/>
      <c r="E11" s="48"/>
      <c r="F11" s="48"/>
      <c r="G11" s="48"/>
      <c r="H11" s="48"/>
      <c r="I11" s="48"/>
      <c r="J11" s="28"/>
    </row>
    <row r="12" spans="1:10" ht="12.75">
      <c r="A12" s="28" t="s">
        <v>91</v>
      </c>
      <c r="B12" s="28"/>
      <c r="C12" s="28"/>
      <c r="D12" s="28"/>
      <c r="E12" s="32">
        <v>75000</v>
      </c>
      <c r="F12" s="32">
        <f>+F27</f>
        <v>24367</v>
      </c>
      <c r="G12" s="32">
        <v>23000</v>
      </c>
      <c r="H12" s="32">
        <v>27124</v>
      </c>
      <c r="I12" s="32">
        <f>SUM(E12:H12)</f>
        <v>149491</v>
      </c>
      <c r="J12" s="28"/>
    </row>
    <row r="13" spans="1:10" ht="12.75">
      <c r="A13" s="28"/>
      <c r="B13" s="28"/>
      <c r="C13" s="28"/>
      <c r="D13" s="28"/>
      <c r="E13" s="32"/>
      <c r="F13" s="32"/>
      <c r="G13" s="32"/>
      <c r="H13" s="32"/>
      <c r="I13" s="32"/>
      <c r="J13" s="28"/>
    </row>
    <row r="14" spans="1:10" ht="12.75">
      <c r="A14" s="28" t="s">
        <v>85</v>
      </c>
      <c r="B14" s="28"/>
      <c r="C14" s="28"/>
      <c r="D14" s="28"/>
      <c r="E14" s="32">
        <v>0</v>
      </c>
      <c r="F14" s="32">
        <v>0</v>
      </c>
      <c r="G14" s="32">
        <v>0</v>
      </c>
      <c r="H14" s="32">
        <f>+'Income statement'!I32</f>
        <v>2578</v>
      </c>
      <c r="I14" s="32">
        <f>SUM(H14)</f>
        <v>2578</v>
      </c>
      <c r="J14" s="28"/>
    </row>
    <row r="15" spans="1:10" ht="12.75">
      <c r="A15" s="28"/>
      <c r="B15" s="28"/>
      <c r="C15" s="28"/>
      <c r="D15" s="28"/>
      <c r="E15" s="32"/>
      <c r="F15" s="32"/>
      <c r="G15" s="32"/>
      <c r="H15" s="32"/>
      <c r="I15" s="32"/>
      <c r="J15" s="28"/>
    </row>
    <row r="16" spans="1:10" ht="13.5" thickBot="1">
      <c r="A16" s="28" t="s">
        <v>99</v>
      </c>
      <c r="B16" s="28"/>
      <c r="C16" s="28"/>
      <c r="D16" s="28"/>
      <c r="E16" s="51">
        <f>SUM(E12:E15)</f>
        <v>75000</v>
      </c>
      <c r="F16" s="51">
        <f>SUM(F12:F15)</f>
        <v>24367</v>
      </c>
      <c r="G16" s="51">
        <f>SUM(G12:G15)</f>
        <v>23000</v>
      </c>
      <c r="H16" s="51">
        <f>SUM(H12:H14)</f>
        <v>29702</v>
      </c>
      <c r="I16" s="51">
        <f>SUM(I12:I14)</f>
        <v>152069</v>
      </c>
      <c r="J16" s="28"/>
    </row>
    <row r="17" spans="1:10" ht="13.5" thickTop="1">
      <c r="A17" s="28"/>
      <c r="B17" s="28"/>
      <c r="C17" s="28"/>
      <c r="D17" s="28"/>
      <c r="E17" s="32"/>
      <c r="F17" s="32"/>
      <c r="G17" s="32"/>
      <c r="H17" s="32"/>
      <c r="I17" s="32"/>
      <c r="J17" s="28"/>
    </row>
    <row r="18" spans="1:10" ht="12.75">
      <c r="A18" s="28"/>
      <c r="B18" s="28"/>
      <c r="C18" s="28"/>
      <c r="D18" s="28"/>
      <c r="E18" s="32"/>
      <c r="F18" s="32"/>
      <c r="G18" s="32"/>
      <c r="H18" s="32"/>
      <c r="I18" s="32"/>
      <c r="J18" s="28"/>
    </row>
    <row r="19" spans="1:10" ht="12.75">
      <c r="A19" s="28"/>
      <c r="B19" s="28"/>
      <c r="C19" s="28"/>
      <c r="D19" s="28"/>
      <c r="E19" s="32"/>
      <c r="F19" s="32"/>
      <c r="G19" s="32"/>
      <c r="H19" s="32"/>
      <c r="I19" s="32"/>
      <c r="J19" s="28"/>
    </row>
    <row r="20" spans="1:10" ht="12.75">
      <c r="A20" s="23" t="s">
        <v>97</v>
      </c>
      <c r="B20" s="28"/>
      <c r="C20" s="28"/>
      <c r="D20" s="28"/>
      <c r="E20" s="32"/>
      <c r="F20" s="32"/>
      <c r="G20" s="32"/>
      <c r="H20" s="32"/>
      <c r="I20" s="32"/>
      <c r="J20" s="28"/>
    </row>
    <row r="21" spans="1:10" ht="12.75">
      <c r="A21" s="54" t="s">
        <v>100</v>
      </c>
      <c r="B21" s="28"/>
      <c r="C21" s="28"/>
      <c r="D21" s="28"/>
      <c r="E21" s="32"/>
      <c r="F21" s="32"/>
      <c r="G21" s="32"/>
      <c r="H21" s="32"/>
      <c r="I21" s="32"/>
      <c r="J21" s="28"/>
    </row>
    <row r="22" spans="1:10" ht="12.75">
      <c r="A22" s="28"/>
      <c r="B22" s="28"/>
      <c r="C22" s="28"/>
      <c r="D22" s="28"/>
      <c r="E22" s="32"/>
      <c r="F22" s="32"/>
      <c r="G22" s="32"/>
      <c r="H22" s="32"/>
      <c r="I22" s="32"/>
      <c r="J22" s="28"/>
    </row>
    <row r="23" spans="1:10" ht="12.75">
      <c r="A23" s="28" t="s">
        <v>69</v>
      </c>
      <c r="B23" s="28"/>
      <c r="C23" s="28"/>
      <c r="D23" s="28"/>
      <c r="E23" s="32">
        <v>75000</v>
      </c>
      <c r="F23" s="32">
        <v>24367</v>
      </c>
      <c r="G23" s="32">
        <v>23000</v>
      </c>
      <c r="H23" s="32">
        <v>22091</v>
      </c>
      <c r="I23" s="32">
        <f>SUM(E23:H23)</f>
        <v>144458</v>
      </c>
      <c r="J23" s="28"/>
    </row>
    <row r="24" spans="1:10" ht="12.75">
      <c r="A24" s="28"/>
      <c r="B24" s="28"/>
      <c r="C24" s="28"/>
      <c r="D24" s="28"/>
      <c r="E24" s="32"/>
      <c r="F24" s="32"/>
      <c r="G24" s="32"/>
      <c r="H24" s="32"/>
      <c r="I24" s="32"/>
      <c r="J24" s="28"/>
    </row>
    <row r="25" spans="1:10" ht="12.75">
      <c r="A25" s="28" t="s">
        <v>85</v>
      </c>
      <c r="B25" s="28"/>
      <c r="C25" s="28"/>
      <c r="D25" s="28"/>
      <c r="E25" s="32">
        <v>0</v>
      </c>
      <c r="F25" s="32">
        <v>0</v>
      </c>
      <c r="G25" s="32">
        <v>0</v>
      </c>
      <c r="H25" s="32">
        <f>+'Income statement'!J32</f>
        <v>2657</v>
      </c>
      <c r="I25" s="32">
        <f>SUM(H25)</f>
        <v>2657</v>
      </c>
      <c r="J25" s="28"/>
    </row>
    <row r="26" spans="1:10" ht="12.75">
      <c r="A26" s="28"/>
      <c r="B26" s="28"/>
      <c r="C26" s="28"/>
      <c r="D26" s="28"/>
      <c r="E26" s="32"/>
      <c r="F26" s="32"/>
      <c r="G26" s="32"/>
      <c r="H26" s="32"/>
      <c r="I26" s="32"/>
      <c r="J26" s="28"/>
    </row>
    <row r="27" spans="1:10" ht="13.5" thickBot="1">
      <c r="A27" s="28" t="s">
        <v>101</v>
      </c>
      <c r="B27" s="28"/>
      <c r="C27" s="28"/>
      <c r="D27" s="28"/>
      <c r="E27" s="51">
        <f>SUM(E23:E26)</f>
        <v>75000</v>
      </c>
      <c r="F27" s="51">
        <f>SUM(F23:F26)</f>
        <v>24367</v>
      </c>
      <c r="G27" s="51">
        <f>SUM(G23:G25)</f>
        <v>23000</v>
      </c>
      <c r="H27" s="51">
        <f>SUM(H23:H25)</f>
        <v>24748</v>
      </c>
      <c r="I27" s="51">
        <f>SUM(I23:I25)</f>
        <v>147115</v>
      </c>
      <c r="J27" s="28"/>
    </row>
    <row r="28" spans="1:10" ht="13.5" thickTop="1">
      <c r="A28" s="28"/>
      <c r="B28" s="28"/>
      <c r="C28" s="28"/>
      <c r="D28" s="28"/>
      <c r="E28" s="32"/>
      <c r="F28" s="32"/>
      <c r="G28" s="32"/>
      <c r="H28" s="32"/>
      <c r="I28" s="32"/>
      <c r="J28" s="28"/>
    </row>
    <row r="29" spans="1:10" ht="12.75">
      <c r="A29" s="28"/>
      <c r="B29" s="28"/>
      <c r="C29" s="28"/>
      <c r="D29" s="28"/>
      <c r="E29" s="50"/>
      <c r="F29" s="50"/>
      <c r="G29" s="50"/>
      <c r="H29" s="50"/>
      <c r="I29" s="50"/>
      <c r="J29" s="28"/>
    </row>
    <row r="30" spans="1:10" ht="12.75">
      <c r="A30" s="28"/>
      <c r="B30" s="28"/>
      <c r="C30" s="28"/>
      <c r="D30" s="28"/>
      <c r="E30" s="50"/>
      <c r="F30" s="50"/>
      <c r="G30" s="50"/>
      <c r="H30" s="50"/>
      <c r="I30" s="50"/>
      <c r="J30" s="28"/>
    </row>
    <row r="31" spans="1:10" ht="12.75">
      <c r="A31" s="28"/>
      <c r="B31" s="28"/>
      <c r="C31" s="28"/>
      <c r="D31" s="28"/>
      <c r="E31" s="50"/>
      <c r="F31" s="50"/>
      <c r="G31" s="50"/>
      <c r="H31" s="50"/>
      <c r="I31" s="50"/>
      <c r="J31" s="28"/>
    </row>
    <row r="32" spans="1:10" ht="12.75">
      <c r="A32" s="28"/>
      <c r="B32" s="28"/>
      <c r="C32" s="28"/>
      <c r="D32" s="28"/>
      <c r="E32" s="50"/>
      <c r="F32" s="50"/>
      <c r="G32" s="50"/>
      <c r="H32" s="50"/>
      <c r="I32" s="50"/>
      <c r="J32" s="28"/>
    </row>
    <row r="33" spans="1:10" ht="12.75">
      <c r="A33" s="28"/>
      <c r="B33" s="28"/>
      <c r="C33" s="28"/>
      <c r="D33" s="28"/>
      <c r="E33" s="50"/>
      <c r="F33" s="50"/>
      <c r="G33" s="50"/>
      <c r="H33" s="50"/>
      <c r="I33" s="50"/>
      <c r="J33" s="28"/>
    </row>
    <row r="34" spans="1:10" ht="12.75">
      <c r="A34" s="28"/>
      <c r="B34" s="28"/>
      <c r="C34" s="28"/>
      <c r="D34" s="28"/>
      <c r="E34" s="50"/>
      <c r="F34" s="50"/>
      <c r="G34" s="50"/>
      <c r="H34" s="50"/>
      <c r="I34" s="50"/>
      <c r="J34" s="28"/>
    </row>
    <row r="35" spans="1:10" ht="12.75">
      <c r="A35" s="28"/>
      <c r="B35" s="28"/>
      <c r="C35" s="28"/>
      <c r="D35" s="28"/>
      <c r="E35" s="50"/>
      <c r="F35" s="50"/>
      <c r="G35" s="50"/>
      <c r="H35" s="50"/>
      <c r="I35" s="50"/>
      <c r="J35" s="28"/>
    </row>
    <row r="36" spans="1:10" ht="12.75">
      <c r="A36" s="28"/>
      <c r="B36" s="28"/>
      <c r="C36" s="28"/>
      <c r="D36" s="28"/>
      <c r="E36" s="50"/>
      <c r="F36" s="50"/>
      <c r="G36" s="50"/>
      <c r="H36" s="50"/>
      <c r="I36" s="50"/>
      <c r="J36" s="28"/>
    </row>
    <row r="37" spans="1:10" ht="12.75">
      <c r="A37" s="59" t="s">
        <v>70</v>
      </c>
      <c r="B37" s="28"/>
      <c r="C37" s="28"/>
      <c r="D37" s="28"/>
      <c r="E37" s="50"/>
      <c r="F37" s="50"/>
      <c r="G37" s="50"/>
      <c r="H37" s="50"/>
      <c r="I37" s="50"/>
      <c r="J37" s="28"/>
    </row>
    <row r="38" spans="1:10" ht="12.75">
      <c r="A38" s="59" t="s">
        <v>71</v>
      </c>
      <c r="B38" s="28"/>
      <c r="C38" s="28"/>
      <c r="D38" s="28"/>
      <c r="E38" s="50"/>
      <c r="F38" s="50"/>
      <c r="G38" s="50"/>
      <c r="H38" s="50"/>
      <c r="I38" s="50"/>
      <c r="J38" s="28"/>
    </row>
    <row r="39" spans="1:10" ht="12.75">
      <c r="A39" s="28"/>
      <c r="B39" s="28"/>
      <c r="C39" s="28"/>
      <c r="D39" s="28"/>
      <c r="E39" s="50"/>
      <c r="F39" s="50"/>
      <c r="G39" s="50"/>
      <c r="H39" s="50"/>
      <c r="I39" s="50"/>
      <c r="J39" s="28"/>
    </row>
    <row r="40" spans="1:10" ht="12.75">
      <c r="A40" s="28"/>
      <c r="B40" s="28"/>
      <c r="C40" s="28"/>
      <c r="D40" s="28"/>
      <c r="E40" s="50"/>
      <c r="F40" s="50"/>
      <c r="G40" s="50"/>
      <c r="H40" s="50"/>
      <c r="I40" s="50"/>
      <c r="J40" s="28"/>
    </row>
    <row r="41" spans="1:10" ht="12.75">
      <c r="A41" s="28"/>
      <c r="B41" s="28"/>
      <c r="C41" s="28"/>
      <c r="D41" s="28"/>
      <c r="E41" s="50"/>
      <c r="F41" s="50"/>
      <c r="G41" s="50"/>
      <c r="H41" s="50"/>
      <c r="I41" s="50"/>
      <c r="J41" s="28"/>
    </row>
    <row r="42" spans="1:10" ht="12.75">
      <c r="A42" s="28"/>
      <c r="B42" s="28"/>
      <c r="C42" s="28"/>
      <c r="D42" s="28"/>
      <c r="E42" s="50"/>
      <c r="F42" s="50"/>
      <c r="G42" s="50"/>
      <c r="H42" s="50"/>
      <c r="I42" s="50"/>
      <c r="J42" s="28"/>
    </row>
    <row r="43" spans="1:10" ht="12.75">
      <c r="A43" s="28"/>
      <c r="B43" s="28"/>
      <c r="C43" s="28"/>
      <c r="D43" s="28"/>
      <c r="E43" s="50"/>
      <c r="F43" s="50"/>
      <c r="G43" s="50"/>
      <c r="H43" s="50"/>
      <c r="I43" s="50"/>
      <c r="J43" s="28"/>
    </row>
    <row r="44" spans="1:10" ht="12.75">
      <c r="A44" s="28"/>
      <c r="B44" s="28"/>
      <c r="C44" s="28"/>
      <c r="D44" s="28"/>
      <c r="E44" s="50"/>
      <c r="F44" s="50"/>
      <c r="G44" s="50"/>
      <c r="H44" s="50"/>
      <c r="I44" s="50"/>
      <c r="J44" s="28"/>
    </row>
    <row r="45" spans="1:10" ht="12.75">
      <c r="A45" s="28"/>
      <c r="B45" s="28"/>
      <c r="C45" s="28"/>
      <c r="D45" s="28"/>
      <c r="E45" s="50"/>
      <c r="F45" s="50"/>
      <c r="G45" s="50"/>
      <c r="H45" s="50"/>
      <c r="I45" s="50"/>
      <c r="J45" s="28"/>
    </row>
    <row r="46" spans="1:10" ht="12.75">
      <c r="A46" s="28"/>
      <c r="B46" s="28"/>
      <c r="C46" s="28"/>
      <c r="D46" s="28"/>
      <c r="E46" s="50"/>
      <c r="F46" s="50"/>
      <c r="G46" s="50"/>
      <c r="H46" s="50"/>
      <c r="I46" s="50"/>
      <c r="J46" s="28"/>
    </row>
    <row r="47" spans="1:10" ht="12.75">
      <c r="A47" s="28"/>
      <c r="B47" s="28"/>
      <c r="C47" s="28"/>
      <c r="D47" s="28"/>
      <c r="E47" s="50"/>
      <c r="F47" s="50"/>
      <c r="G47" s="50"/>
      <c r="H47" s="50"/>
      <c r="I47" s="50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</sheetData>
  <printOptions/>
  <pageMargins left="1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8.7109375" style="0" customWidth="1"/>
    <col min="6" max="6" width="10.7109375" style="0" customWidth="1"/>
    <col min="8" max="8" width="21.28125" style="0" customWidth="1"/>
    <col min="9" max="9" width="11.7109375" style="0" customWidth="1"/>
    <col min="10" max="10" width="1.28515625" style="0" customWidth="1"/>
    <col min="11" max="11" width="11.57421875" style="0" customWidth="1"/>
  </cols>
  <sheetData>
    <row r="1" spans="2:11" ht="15.75">
      <c r="B1" s="21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">
      <c r="B3" s="24" t="s">
        <v>17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5">
      <c r="B4" s="24" t="s">
        <v>94</v>
      </c>
      <c r="C4" s="22"/>
      <c r="D4" s="22"/>
      <c r="E4" s="22"/>
      <c r="F4" s="22"/>
      <c r="G4" s="22"/>
      <c r="H4" s="22"/>
      <c r="I4" s="22"/>
      <c r="J4" s="22"/>
      <c r="K4" s="22"/>
    </row>
    <row r="5" spans="3:11" ht="15">
      <c r="C5" s="22"/>
      <c r="D5" s="22"/>
      <c r="E5" s="22"/>
      <c r="F5" s="22"/>
      <c r="G5" s="22"/>
      <c r="H5" s="22"/>
      <c r="I5" s="35" t="s">
        <v>97</v>
      </c>
      <c r="J5" s="35"/>
      <c r="K5" s="35" t="s">
        <v>97</v>
      </c>
    </row>
    <row r="6" spans="2:11" ht="15">
      <c r="B6" s="22"/>
      <c r="C6" s="22"/>
      <c r="D6" s="22"/>
      <c r="E6" s="22"/>
      <c r="F6" s="22"/>
      <c r="G6" s="22"/>
      <c r="H6" s="22"/>
      <c r="I6" s="35" t="s">
        <v>18</v>
      </c>
      <c r="J6" s="35"/>
      <c r="K6" s="35" t="s">
        <v>18</v>
      </c>
    </row>
    <row r="7" spans="2:11" ht="15">
      <c r="B7" s="22"/>
      <c r="C7" s="22"/>
      <c r="D7" s="22"/>
      <c r="E7" s="22"/>
      <c r="F7" s="22"/>
      <c r="G7" s="22"/>
      <c r="H7" s="22"/>
      <c r="I7" s="36" t="s">
        <v>92</v>
      </c>
      <c r="J7" s="36"/>
      <c r="K7" s="36" t="s">
        <v>96</v>
      </c>
    </row>
    <row r="8" spans="3:11" ht="15">
      <c r="C8" s="22"/>
      <c r="D8" s="22"/>
      <c r="E8" s="22"/>
      <c r="F8" s="22"/>
      <c r="G8" s="22"/>
      <c r="H8" s="22"/>
      <c r="I8" s="29" t="s">
        <v>4</v>
      </c>
      <c r="J8" s="29"/>
      <c r="K8" s="29" t="s">
        <v>4</v>
      </c>
    </row>
    <row r="9" spans="2:11" ht="15">
      <c r="B9" s="24" t="s">
        <v>44</v>
      </c>
      <c r="C9" s="22"/>
      <c r="D9" s="22"/>
      <c r="E9" s="22"/>
      <c r="F9" s="22"/>
      <c r="G9" s="22"/>
      <c r="H9" s="22"/>
      <c r="I9" s="29"/>
      <c r="J9" s="29"/>
      <c r="K9" s="29"/>
    </row>
    <row r="10" spans="2:11" ht="15">
      <c r="B10" s="22" t="s">
        <v>60</v>
      </c>
      <c r="C10" s="22"/>
      <c r="D10" s="22"/>
      <c r="E10" s="22"/>
      <c r="F10" s="22"/>
      <c r="G10" s="22"/>
      <c r="H10" s="22"/>
      <c r="I10" s="8">
        <f>+'Income statement'!I28</f>
        <v>2557</v>
      </c>
      <c r="J10" s="37"/>
      <c r="K10" s="8">
        <f>+'Income statement'!J24</f>
        <v>2656</v>
      </c>
    </row>
    <row r="11" spans="2:11" ht="15">
      <c r="B11" s="22" t="s">
        <v>78</v>
      </c>
      <c r="C11" s="22"/>
      <c r="D11" s="22"/>
      <c r="E11" s="22"/>
      <c r="F11" s="22"/>
      <c r="G11" s="22"/>
      <c r="H11" s="22"/>
      <c r="I11" s="9"/>
      <c r="J11" s="37"/>
      <c r="K11" s="9"/>
    </row>
    <row r="12" spans="2:11" ht="15">
      <c r="B12" s="22"/>
      <c r="C12" s="22" t="s">
        <v>104</v>
      </c>
      <c r="D12" s="22"/>
      <c r="E12" s="22"/>
      <c r="F12" s="22"/>
      <c r="G12" s="22"/>
      <c r="H12" s="22"/>
      <c r="I12" s="9">
        <v>589</v>
      </c>
      <c r="J12" s="37"/>
      <c r="K12" s="9">
        <f>559+88+1+16-930+1</f>
        <v>-265</v>
      </c>
    </row>
    <row r="13" spans="2:11" ht="15">
      <c r="B13" s="22"/>
      <c r="C13" s="22" t="s">
        <v>36</v>
      </c>
      <c r="D13" s="22"/>
      <c r="E13" s="22"/>
      <c r="F13" s="22"/>
      <c r="G13" s="22"/>
      <c r="H13" s="22"/>
      <c r="I13" s="9">
        <v>-63</v>
      </c>
      <c r="J13" s="37"/>
      <c r="K13" s="9">
        <v>-39</v>
      </c>
    </row>
    <row r="14" spans="2:11" ht="15">
      <c r="B14" s="22"/>
      <c r="C14" s="22" t="s">
        <v>19</v>
      </c>
      <c r="D14" s="22"/>
      <c r="E14" s="22"/>
      <c r="F14" s="22"/>
      <c r="G14" s="22"/>
      <c r="H14" s="22"/>
      <c r="I14" s="9">
        <v>-139</v>
      </c>
      <c r="J14" s="37"/>
      <c r="K14" s="9">
        <v>-15</v>
      </c>
    </row>
    <row r="15" spans="2:11" ht="15">
      <c r="B15" s="22"/>
      <c r="C15" s="22" t="s">
        <v>20</v>
      </c>
      <c r="D15" s="22"/>
      <c r="E15" s="22"/>
      <c r="F15" s="22"/>
      <c r="G15" s="22"/>
      <c r="H15" s="22"/>
      <c r="I15" s="9">
        <v>0</v>
      </c>
      <c r="J15" s="37"/>
      <c r="K15" s="9">
        <v>5</v>
      </c>
    </row>
    <row r="16" spans="2:11" ht="15">
      <c r="B16" s="57" t="s">
        <v>88</v>
      </c>
      <c r="C16" s="22"/>
      <c r="D16" s="22"/>
      <c r="E16" s="22"/>
      <c r="F16" s="22"/>
      <c r="G16" s="22"/>
      <c r="H16" s="22"/>
      <c r="I16" s="8">
        <f>SUM(I10:I15)</f>
        <v>2944</v>
      </c>
      <c r="J16" s="37"/>
      <c r="K16" s="8">
        <f>SUM(K10:K15)</f>
        <v>2342</v>
      </c>
    </row>
    <row r="17" spans="2:11" ht="15">
      <c r="B17" s="22"/>
      <c r="C17" s="22"/>
      <c r="D17" s="22"/>
      <c r="E17" s="22"/>
      <c r="F17" s="22"/>
      <c r="G17" s="22"/>
      <c r="H17" s="22"/>
      <c r="I17" s="9"/>
      <c r="J17" s="37"/>
      <c r="K17" s="9"/>
    </row>
    <row r="18" spans="2:11" ht="15">
      <c r="B18" s="22" t="s">
        <v>21</v>
      </c>
      <c r="C18" s="22"/>
      <c r="D18" s="22"/>
      <c r="E18" s="22"/>
      <c r="F18" s="22"/>
      <c r="G18" s="22"/>
      <c r="H18" s="22"/>
      <c r="I18" s="9"/>
      <c r="J18" s="37"/>
      <c r="K18" s="9"/>
    </row>
    <row r="19" spans="2:11" ht="15">
      <c r="B19" s="22"/>
      <c r="C19" s="22" t="s">
        <v>79</v>
      </c>
      <c r="D19" s="22"/>
      <c r="E19" s="22"/>
      <c r="F19" s="22"/>
      <c r="G19" s="22"/>
      <c r="H19" s="22"/>
      <c r="I19" s="9">
        <v>4926</v>
      </c>
      <c r="J19" s="37"/>
      <c r="K19" s="9">
        <v>-1211</v>
      </c>
    </row>
    <row r="20" spans="2:11" ht="15">
      <c r="B20" s="22"/>
      <c r="C20" s="22" t="s">
        <v>80</v>
      </c>
      <c r="D20" s="22"/>
      <c r="E20" s="22"/>
      <c r="F20" s="22"/>
      <c r="G20" s="22"/>
      <c r="H20" s="22"/>
      <c r="I20" s="9">
        <v>-134</v>
      </c>
      <c r="J20" s="37"/>
      <c r="K20" s="9">
        <v>-140</v>
      </c>
    </row>
    <row r="21" spans="2:11" ht="15">
      <c r="B21" s="57" t="s">
        <v>56</v>
      </c>
      <c r="C21" s="22"/>
      <c r="D21" s="22"/>
      <c r="E21" s="22"/>
      <c r="F21" s="22"/>
      <c r="G21" s="22"/>
      <c r="H21" s="22"/>
      <c r="I21" s="8">
        <f>SUM(I16:I20)</f>
        <v>7736</v>
      </c>
      <c r="J21" s="37"/>
      <c r="K21" s="8">
        <f>SUM(K16:K20)</f>
        <v>991</v>
      </c>
    </row>
    <row r="22" spans="2:11" ht="15">
      <c r="B22" s="22"/>
      <c r="C22" s="22"/>
      <c r="D22" s="22"/>
      <c r="E22" s="22"/>
      <c r="F22" s="22"/>
      <c r="G22" s="22"/>
      <c r="H22" s="22"/>
      <c r="I22" s="9"/>
      <c r="J22" s="37"/>
      <c r="K22" s="9"/>
    </row>
    <row r="23" spans="2:11" ht="15">
      <c r="B23" s="22"/>
      <c r="C23" s="22" t="s">
        <v>22</v>
      </c>
      <c r="D23" s="22"/>
      <c r="E23" s="22"/>
      <c r="F23" s="22"/>
      <c r="G23" s="22"/>
      <c r="H23" s="27"/>
      <c r="I23" s="30">
        <v>3</v>
      </c>
      <c r="J23" s="37"/>
      <c r="K23" s="30">
        <v>2</v>
      </c>
    </row>
    <row r="24" spans="2:11" ht="15">
      <c r="B24" s="57" t="s">
        <v>57</v>
      </c>
      <c r="C24" s="22"/>
      <c r="D24" s="22"/>
      <c r="E24" s="22"/>
      <c r="F24" s="22"/>
      <c r="G24" s="22"/>
      <c r="H24" s="22"/>
      <c r="I24" s="37">
        <f>SUM(I21:I23)</f>
        <v>7739</v>
      </c>
      <c r="J24" s="37"/>
      <c r="K24" s="37">
        <f>SUM(K21:K23)</f>
        <v>993</v>
      </c>
    </row>
    <row r="25" spans="2:11" ht="15">
      <c r="B25" s="22"/>
      <c r="C25" s="22"/>
      <c r="D25" s="22"/>
      <c r="E25" s="22"/>
      <c r="F25" s="22"/>
      <c r="G25" s="22"/>
      <c r="H25" s="22"/>
      <c r="I25" s="37"/>
      <c r="J25" s="37"/>
      <c r="K25" s="37"/>
    </row>
    <row r="26" spans="2:11" ht="15">
      <c r="B26" s="24" t="s">
        <v>54</v>
      </c>
      <c r="C26" s="22"/>
      <c r="D26" s="22"/>
      <c r="E26" s="22"/>
      <c r="F26" s="22"/>
      <c r="G26" s="22"/>
      <c r="H26" s="22"/>
      <c r="I26" s="13"/>
      <c r="J26" s="37"/>
      <c r="K26" s="13"/>
    </row>
    <row r="27" spans="2:11" ht="15">
      <c r="B27" s="22"/>
      <c r="C27" s="22" t="s">
        <v>23</v>
      </c>
      <c r="D27" s="22"/>
      <c r="E27" s="22"/>
      <c r="F27" s="22"/>
      <c r="G27" s="22"/>
      <c r="H27" s="22"/>
      <c r="I27" s="9">
        <v>136</v>
      </c>
      <c r="J27" s="37"/>
      <c r="K27" s="9">
        <v>13</v>
      </c>
    </row>
    <row r="28" spans="2:11" ht="15">
      <c r="B28" s="22"/>
      <c r="C28" s="22" t="s">
        <v>32</v>
      </c>
      <c r="D28" s="22"/>
      <c r="E28" s="22"/>
      <c r="F28" s="22"/>
      <c r="G28" s="22"/>
      <c r="H28" s="22"/>
      <c r="I28" s="9">
        <v>46</v>
      </c>
      <c r="J28" s="37"/>
      <c r="K28" s="9">
        <v>28</v>
      </c>
    </row>
    <row r="29" spans="2:11" ht="15">
      <c r="B29" s="22"/>
      <c r="C29" s="22" t="s">
        <v>87</v>
      </c>
      <c r="D29" s="22"/>
      <c r="E29" s="22"/>
      <c r="F29" s="22"/>
      <c r="G29" s="22"/>
      <c r="H29" s="22"/>
      <c r="I29" s="9">
        <v>845</v>
      </c>
      <c r="J29" s="37"/>
      <c r="K29" s="9">
        <v>2230</v>
      </c>
    </row>
    <row r="30" spans="2:11" ht="15">
      <c r="B30" s="22"/>
      <c r="C30" s="22" t="s">
        <v>102</v>
      </c>
      <c r="D30" s="22"/>
      <c r="E30" s="22"/>
      <c r="F30" s="22"/>
      <c r="G30" s="22"/>
      <c r="H30" s="22"/>
      <c r="I30" s="9">
        <v>-251</v>
      </c>
      <c r="J30" s="37"/>
      <c r="K30" s="9">
        <v>-2202</v>
      </c>
    </row>
    <row r="31" spans="2:11" ht="15">
      <c r="B31" s="22"/>
      <c r="C31" s="22" t="s">
        <v>77</v>
      </c>
      <c r="D31" s="22"/>
      <c r="E31" s="22"/>
      <c r="F31" s="22"/>
      <c r="G31" s="22"/>
      <c r="H31" s="22"/>
      <c r="I31" s="30">
        <v>-2088</v>
      </c>
      <c r="J31" s="37"/>
      <c r="K31" s="30">
        <v>-332</v>
      </c>
    </row>
    <row r="32" spans="2:11" ht="15">
      <c r="B32" s="57" t="s">
        <v>107</v>
      </c>
      <c r="C32" s="22"/>
      <c r="D32" s="22"/>
      <c r="E32" s="22"/>
      <c r="F32" s="22"/>
      <c r="G32" s="22"/>
      <c r="H32" s="22"/>
      <c r="I32" s="37">
        <f>SUM(I27:I31)</f>
        <v>-1312</v>
      </c>
      <c r="J32" s="37"/>
      <c r="K32" s="37">
        <f>SUM(K27:K31)</f>
        <v>-263</v>
      </c>
    </row>
    <row r="33" spans="2:11" ht="15">
      <c r="B33" s="22"/>
      <c r="C33" s="22"/>
      <c r="D33" s="22"/>
      <c r="E33" s="22"/>
      <c r="F33" s="22"/>
      <c r="G33" s="22"/>
      <c r="H33" s="22"/>
      <c r="I33" s="6"/>
      <c r="J33" s="37"/>
      <c r="K33" s="6"/>
    </row>
    <row r="34" spans="2:11" ht="15">
      <c r="B34" s="24" t="s">
        <v>50</v>
      </c>
      <c r="C34" s="22"/>
      <c r="D34" s="22"/>
      <c r="E34" s="22"/>
      <c r="F34" s="22"/>
      <c r="G34" s="22"/>
      <c r="H34" s="22"/>
      <c r="I34" s="6"/>
      <c r="J34" s="37"/>
      <c r="K34" s="6"/>
    </row>
    <row r="35" spans="2:11" ht="15">
      <c r="B35" s="22"/>
      <c r="C35" s="22" t="s">
        <v>24</v>
      </c>
      <c r="D35" s="22"/>
      <c r="E35" s="22"/>
      <c r="F35" s="22"/>
      <c r="G35" s="22"/>
      <c r="H35" s="22"/>
      <c r="I35" s="8">
        <v>0</v>
      </c>
      <c r="J35" s="37"/>
      <c r="K35" s="8">
        <v>-5</v>
      </c>
    </row>
    <row r="36" spans="2:11" ht="15">
      <c r="B36" s="22"/>
      <c r="C36" s="22" t="s">
        <v>90</v>
      </c>
      <c r="D36" s="22"/>
      <c r="E36" s="22"/>
      <c r="F36" s="22"/>
      <c r="G36" s="22"/>
      <c r="H36" s="22"/>
      <c r="I36" s="30">
        <v>0</v>
      </c>
      <c r="J36" s="37"/>
      <c r="K36" s="30">
        <v>-1500</v>
      </c>
    </row>
    <row r="37" spans="2:11" ht="15">
      <c r="B37" s="57" t="s">
        <v>40</v>
      </c>
      <c r="C37" s="22"/>
      <c r="D37" s="22"/>
      <c r="E37" s="22"/>
      <c r="F37" s="22"/>
      <c r="G37" s="22"/>
      <c r="H37" s="22"/>
      <c r="I37" s="13">
        <f>SUM(I35:I36)</f>
        <v>0</v>
      </c>
      <c r="J37" s="37"/>
      <c r="K37" s="13">
        <f>SUM(K35:K36)</f>
        <v>-1505</v>
      </c>
    </row>
    <row r="38" spans="2:11" ht="15">
      <c r="B38" s="22"/>
      <c r="C38" s="22"/>
      <c r="D38" s="22"/>
      <c r="E38" s="22"/>
      <c r="F38" s="22"/>
      <c r="G38" s="22"/>
      <c r="H38" s="22"/>
      <c r="I38" s="6"/>
      <c r="J38" s="37"/>
      <c r="K38" s="6"/>
    </row>
    <row r="39" spans="2:11" ht="15">
      <c r="B39" s="22" t="s">
        <v>93</v>
      </c>
      <c r="C39" s="22"/>
      <c r="D39" s="22"/>
      <c r="E39" s="22"/>
      <c r="F39" s="22"/>
      <c r="G39" s="22"/>
      <c r="H39" s="22"/>
      <c r="I39" s="6">
        <f>+I24+I32+I37</f>
        <v>6427</v>
      </c>
      <c r="J39" s="37"/>
      <c r="K39" s="6">
        <f>+K24+K32+K37</f>
        <v>-775</v>
      </c>
    </row>
    <row r="40" spans="2:11" ht="15">
      <c r="B40" s="22" t="s">
        <v>105</v>
      </c>
      <c r="C40" s="22"/>
      <c r="D40" s="22"/>
      <c r="E40" s="22"/>
      <c r="F40" s="22"/>
      <c r="G40" s="22"/>
      <c r="H40" s="22"/>
      <c r="I40" s="6">
        <v>5168</v>
      </c>
      <c r="J40" s="37"/>
      <c r="K40" s="6">
        <v>2316</v>
      </c>
    </row>
    <row r="41" spans="2:11" ht="15.75" thickBot="1">
      <c r="B41" s="22" t="s">
        <v>106</v>
      </c>
      <c r="C41" s="22"/>
      <c r="D41" s="22"/>
      <c r="E41" s="22"/>
      <c r="F41" s="22"/>
      <c r="G41" s="22"/>
      <c r="H41" s="22"/>
      <c r="I41" s="12">
        <f>+I39+I40</f>
        <v>11595</v>
      </c>
      <c r="J41" s="37"/>
      <c r="K41" s="12">
        <f>+K39+K40</f>
        <v>1541</v>
      </c>
    </row>
    <row r="42" spans="2:11" ht="15.75" thickTop="1">
      <c r="B42" s="22"/>
      <c r="C42" s="22"/>
      <c r="D42" s="22"/>
      <c r="E42" s="22"/>
      <c r="F42" s="22"/>
      <c r="G42" s="22"/>
      <c r="H42" s="27"/>
      <c r="I42" s="6"/>
      <c r="J42" s="37"/>
      <c r="K42" s="6"/>
    </row>
    <row r="43" spans="2:11" ht="15.75">
      <c r="B43" s="63" t="s">
        <v>81</v>
      </c>
      <c r="C43" s="22"/>
      <c r="D43" s="22"/>
      <c r="E43" s="22"/>
      <c r="F43" s="22"/>
      <c r="G43" s="22"/>
      <c r="H43" s="27"/>
      <c r="I43" s="6"/>
      <c r="J43" s="37"/>
      <c r="K43" s="6"/>
    </row>
    <row r="44" spans="3:11" ht="15">
      <c r="C44" s="22" t="s">
        <v>86</v>
      </c>
      <c r="D44" s="22"/>
      <c r="E44" s="22"/>
      <c r="F44" s="22"/>
      <c r="G44" s="22"/>
      <c r="H44" s="22"/>
      <c r="I44" s="8">
        <v>276</v>
      </c>
      <c r="J44" s="37"/>
      <c r="K44" s="8">
        <v>213</v>
      </c>
    </row>
    <row r="45" spans="3:11" ht="15">
      <c r="C45" s="22" t="s">
        <v>82</v>
      </c>
      <c r="D45" s="22"/>
      <c r="E45" s="22"/>
      <c r="F45" s="22"/>
      <c r="G45" s="22"/>
      <c r="H45" s="22"/>
      <c r="I45" s="9">
        <v>11319</v>
      </c>
      <c r="J45" s="37"/>
      <c r="K45" s="9">
        <v>1328</v>
      </c>
    </row>
    <row r="46" spans="2:11" ht="15.75" thickBot="1">
      <c r="B46" s="22"/>
      <c r="C46" s="22"/>
      <c r="D46" s="22"/>
      <c r="E46" s="22"/>
      <c r="F46" s="22"/>
      <c r="G46" s="22"/>
      <c r="H46" s="22"/>
      <c r="I46" s="12">
        <f>SUM(I44:I45)</f>
        <v>11595</v>
      </c>
      <c r="J46" s="37"/>
      <c r="K46" s="12">
        <f>SUM(K44:K45)</f>
        <v>1541</v>
      </c>
    </row>
    <row r="47" spans="2:11" ht="15.75" thickTop="1">
      <c r="B47" s="22"/>
      <c r="C47" s="22"/>
      <c r="D47" s="22"/>
      <c r="E47" s="22"/>
      <c r="F47" s="22"/>
      <c r="G47" s="22"/>
      <c r="H47" s="22"/>
      <c r="I47" s="37"/>
      <c r="J47" s="37"/>
      <c r="K47" s="37"/>
    </row>
    <row r="48" spans="2:11" ht="15">
      <c r="B48" s="22"/>
      <c r="C48" s="22"/>
      <c r="D48" s="22"/>
      <c r="E48" s="22"/>
      <c r="F48" s="22"/>
      <c r="G48" s="22"/>
      <c r="H48" s="22"/>
      <c r="I48" s="6"/>
      <c r="J48" s="37"/>
      <c r="K48" s="6"/>
    </row>
    <row r="49" spans="2:11" ht="15">
      <c r="B49" s="58" t="s">
        <v>75</v>
      </c>
      <c r="C49" s="28"/>
      <c r="D49" s="28"/>
      <c r="E49" s="28"/>
      <c r="F49" s="28"/>
      <c r="G49" s="28"/>
      <c r="H49" s="28"/>
      <c r="I49" s="32"/>
      <c r="J49" s="49"/>
      <c r="K49" s="32"/>
    </row>
    <row r="50" spans="2:11" ht="15">
      <c r="B50" s="58" t="s">
        <v>72</v>
      </c>
      <c r="C50" s="28"/>
      <c r="D50" s="28"/>
      <c r="E50" s="28"/>
      <c r="F50" s="28"/>
      <c r="G50" s="28"/>
      <c r="H50" s="28"/>
      <c r="I50" s="32"/>
      <c r="J50" s="49"/>
      <c r="K50" s="32"/>
    </row>
    <row r="51" spans="2:11" ht="12.75">
      <c r="B51" s="28"/>
      <c r="C51" s="28"/>
      <c r="D51" s="28"/>
      <c r="E51" s="28"/>
      <c r="F51" s="28"/>
      <c r="G51" s="28"/>
      <c r="H51" s="28"/>
      <c r="I51" s="32"/>
      <c r="J51" s="49"/>
      <c r="K51" s="32"/>
    </row>
    <row r="52" spans="2:8" ht="12.75">
      <c r="B52" s="28"/>
      <c r="C52" s="28"/>
      <c r="D52" s="28"/>
      <c r="E52" s="28"/>
      <c r="F52" s="28"/>
      <c r="G52" s="28"/>
      <c r="H52" s="28"/>
    </row>
    <row r="53" spans="2:11" ht="15">
      <c r="B53" s="43"/>
      <c r="C53" s="43"/>
      <c r="D53" s="43"/>
      <c r="E53" s="43"/>
      <c r="F53" s="43"/>
      <c r="G53" s="22"/>
      <c r="H53" s="22"/>
      <c r="I53" s="32"/>
      <c r="J53" s="32"/>
      <c r="K53" s="3"/>
    </row>
    <row r="54" spans="2:11" ht="15">
      <c r="B54" s="43"/>
      <c r="C54" s="43"/>
      <c r="D54" s="43"/>
      <c r="E54" s="43"/>
      <c r="F54" s="43"/>
      <c r="G54" s="22"/>
      <c r="H54" s="22"/>
      <c r="I54" s="32"/>
      <c r="J54" s="32"/>
      <c r="K54" s="3"/>
    </row>
    <row r="55" spans="2:11" ht="15">
      <c r="B55" s="43"/>
      <c r="C55" s="43"/>
      <c r="D55" s="43"/>
      <c r="E55" s="43"/>
      <c r="F55" s="37"/>
      <c r="G55" s="22"/>
      <c r="H55" s="22"/>
      <c r="I55" s="32"/>
      <c r="J55" s="32"/>
      <c r="K55" s="3"/>
    </row>
  </sheetData>
  <printOptions/>
  <pageMargins left="0.75" right="0.25" top="0.75" bottom="0.2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2005-08-25T01:32:21Z</cp:lastPrinted>
  <dcterms:created xsi:type="dcterms:W3CDTF">2003-01-23T07:38:12Z</dcterms:created>
  <dcterms:modified xsi:type="dcterms:W3CDTF">2005-08-25T01:33:27Z</dcterms:modified>
  <cp:category/>
  <cp:version/>
  <cp:contentType/>
  <cp:contentStatus/>
</cp:coreProperties>
</file>